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 tabRatio="739"/>
  </bookViews>
  <sheets>
    <sheet name="СФ" sheetId="5" r:id="rId1"/>
    <sheet name="ППФ" sheetId="3" r:id="rId2"/>
    <sheet name="ФКиИ" sheetId="7" r:id="rId3"/>
    <sheet name="ФФКиС" sheetId="11" r:id="rId4"/>
    <sheet name="ФЕНМиТ" sheetId="6" r:id="rId5"/>
    <sheet name="ГФ" sheetId="1" r:id="rId6"/>
    <sheet name="ЭФ" sheetId="13" r:id="rId7"/>
    <sheet name="ФСиЭ" sheetId="8" r:id="rId8"/>
    <sheet name="ФЭиУ" sheetId="12" r:id="rId9"/>
    <sheet name="ЮФ" sheetId="14" r:id="rId10"/>
    <sheet name="ИФФ" sheetId="2" r:id="rId11"/>
    <sheet name="РЦИО" sheetId="17" r:id="rId12"/>
    <sheet name="ВУЦ" sheetId="19" r:id="rId13"/>
    <sheet name="Общ. ун-т" sheetId="4" r:id="rId14"/>
    <sheet name="ГТК" sheetId="18" r:id="rId15"/>
    <sheet name="Вне ПЛАНА" sheetId="15" r:id="rId16"/>
    <sheet name="ИТОГО" sheetId="16" r:id="rId17"/>
  </sheets>
  <definedNames>
    <definedName name="_GoBack" localSheetId="2">ФКиИ!#REF!</definedName>
    <definedName name="_xlnm._FilterDatabase" localSheetId="13" hidden="1">'Общ. ун-т'!$A$5:$M$8</definedName>
    <definedName name="_xlnm.Print_Titles" localSheetId="15">'Вне ПЛАНА'!$3:$4</definedName>
    <definedName name="_xlnm.Print_Titles" localSheetId="5">ГФ!$3:$5</definedName>
    <definedName name="_xlnm.Print_Titles" localSheetId="10">ИФФ!$3:$5</definedName>
    <definedName name="_xlnm.Print_Titles" localSheetId="13">'Общ. ун-т'!$3:$5</definedName>
    <definedName name="_xlnm.Print_Titles" localSheetId="1">ППФ!$3:$5</definedName>
    <definedName name="_xlnm.Print_Titles" localSheetId="0">СФ!$3:$5</definedName>
    <definedName name="_xlnm.Print_Titles" localSheetId="4">ФЕНМиТ!$3:$5</definedName>
    <definedName name="_xlnm.Print_Titles" localSheetId="7">ФСиЭ!$3:$5</definedName>
    <definedName name="_xlnm.Print_Titles" localSheetId="3">ФФКиС!$3:$5</definedName>
    <definedName name="_xlnm.Print_Titles" localSheetId="8">ФЭиУ!$3:$5</definedName>
    <definedName name="_xlnm.Print_Titles" localSheetId="6">ЭФ!$3:$5</definedName>
    <definedName name="_xlnm.Print_Titles" localSheetId="9">ЮФ!$3:$5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2" l="1"/>
  <c r="L18" i="12"/>
  <c r="L15" i="12"/>
  <c r="M24" i="12"/>
  <c r="M15" i="12"/>
  <c r="M25" i="12" s="1"/>
  <c r="M18" i="12"/>
  <c r="N29" i="4" l="1"/>
  <c r="N25" i="4"/>
  <c r="N21" i="4" l="1"/>
  <c r="M30" i="4" l="1"/>
  <c r="M17" i="4"/>
  <c r="K14" i="16" l="1"/>
  <c r="J14" i="16"/>
  <c r="M19" i="5"/>
  <c r="L19" i="5"/>
  <c r="F19" i="5"/>
  <c r="F30" i="4" l="1"/>
  <c r="M8" i="4" l="1"/>
  <c r="L8" i="4"/>
  <c r="F14" i="16" s="1"/>
  <c r="M15" i="1"/>
  <c r="L15" i="1"/>
  <c r="I3" i="16" s="1"/>
  <c r="F15" i="1"/>
  <c r="H3" i="16" s="1"/>
  <c r="M12" i="1"/>
  <c r="G3" i="16" s="1"/>
  <c r="L12" i="1"/>
  <c r="F3" i="16" s="1"/>
  <c r="F12" i="1"/>
  <c r="E3" i="16" s="1"/>
  <c r="L16" i="6"/>
  <c r="F7" i="16" s="1"/>
  <c r="M16" i="6"/>
  <c r="G7" i="16" s="1"/>
  <c r="F16" i="6"/>
  <c r="E7" i="16" s="1"/>
  <c r="M13" i="7"/>
  <c r="L13" i="7"/>
  <c r="F13" i="7"/>
  <c r="F31" i="13"/>
  <c r="G14" i="16" l="1"/>
  <c r="M31" i="4"/>
  <c r="J3" i="16"/>
  <c r="L31" i="13"/>
  <c r="M31" i="13"/>
  <c r="L17" i="17" l="1"/>
  <c r="M27" i="2" l="1"/>
  <c r="M15" i="3" l="1"/>
  <c r="M17" i="17" l="1"/>
  <c r="F17" i="17" l="1"/>
  <c r="F14" i="5"/>
  <c r="F15" i="3"/>
  <c r="F8" i="4"/>
  <c r="E14" i="16" s="1"/>
  <c r="F12" i="17"/>
  <c r="F17" i="11"/>
  <c r="M17" i="11" l="1"/>
  <c r="L17" i="11"/>
  <c r="L24" i="3" l="1"/>
  <c r="L30" i="4" l="1"/>
  <c r="L31" i="4" l="1"/>
  <c r="L12" i="17"/>
  <c r="M12" i="17"/>
  <c r="M14" i="5" l="1"/>
  <c r="M19" i="6" l="1"/>
  <c r="L17" i="14" l="1"/>
  <c r="L17" i="8" l="1"/>
  <c r="M17" i="8"/>
  <c r="F17" i="2" l="1"/>
  <c r="F19" i="6" l="1"/>
  <c r="M16" i="19" l="1"/>
  <c r="L16" i="19"/>
  <c r="F16" i="19"/>
  <c r="M8" i="19"/>
  <c r="D17" i="16" s="1"/>
  <c r="L8" i="19"/>
  <c r="C17" i="16" s="1"/>
  <c r="F8" i="19"/>
  <c r="F25" i="13"/>
  <c r="F23" i="19" l="1"/>
  <c r="B17" i="16" s="1"/>
  <c r="K17" i="16" s="1"/>
  <c r="L23" i="19"/>
  <c r="L17" i="16" s="1"/>
  <c r="M23" i="19"/>
  <c r="M17" i="16" s="1"/>
  <c r="F17" i="8"/>
  <c r="M13" i="6" l="1"/>
  <c r="M20" i="6" s="1"/>
  <c r="M26" i="14" l="1"/>
  <c r="M13" i="14"/>
  <c r="M28" i="13" l="1"/>
  <c r="F25" i="5" l="1"/>
  <c r="F20" i="3"/>
  <c r="F27" i="2"/>
  <c r="F9" i="1"/>
  <c r="F16" i="1" s="1"/>
  <c r="H12" i="16"/>
  <c r="B14" i="16" l="1"/>
  <c r="F31" i="4" l="1"/>
  <c r="B15" i="16"/>
  <c r="F8" i="17"/>
  <c r="F13" i="14"/>
  <c r="F17" i="14"/>
  <c r="F26" i="14"/>
  <c r="B12" i="16"/>
  <c r="F28" i="13"/>
  <c r="E12" i="16" s="1"/>
  <c r="F15" i="12"/>
  <c r="H10" i="16"/>
  <c r="F14" i="11"/>
  <c r="F11" i="11"/>
  <c r="B10" i="16" s="1"/>
  <c r="F10" i="7"/>
  <c r="F13" i="6"/>
  <c r="F20" i="6" s="1"/>
  <c r="F24" i="3"/>
  <c r="F25" i="3" s="1"/>
  <c r="E8" i="16" l="1"/>
  <c r="F16" i="18"/>
  <c r="E16" i="16" s="1"/>
  <c r="J16" i="16"/>
  <c r="I16" i="16"/>
  <c r="M16" i="18"/>
  <c r="G16" i="16" s="1"/>
  <c r="L16" i="18"/>
  <c r="M8" i="18"/>
  <c r="L8" i="18"/>
  <c r="F8" i="18"/>
  <c r="B16" i="16" s="1"/>
  <c r="L8" i="17"/>
  <c r="L18" i="17" s="1"/>
  <c r="F20" i="2"/>
  <c r="M23" i="18" l="1"/>
  <c r="M16" i="16" s="1"/>
  <c r="C16" i="16"/>
  <c r="L23" i="18"/>
  <c r="L16" i="16" s="1"/>
  <c r="F23" i="18"/>
  <c r="K16" i="16" s="1"/>
  <c r="H16" i="16"/>
  <c r="D16" i="16"/>
  <c r="F16" i="16"/>
  <c r="M21" i="8"/>
  <c r="L21" i="8"/>
  <c r="F9" i="16" s="1"/>
  <c r="F21" i="8"/>
  <c r="E9" i="16" s="1"/>
  <c r="G9" i="16" l="1"/>
  <c r="M9" i="1"/>
  <c r="M16" i="1" s="1"/>
  <c r="K16" i="15" l="1"/>
  <c r="L16" i="15" l="1"/>
  <c r="M18" i="16" l="1"/>
  <c r="I11" i="16"/>
  <c r="M24" i="8"/>
  <c r="M25" i="8" s="1"/>
  <c r="L24" i="8"/>
  <c r="L25" i="8" s="1"/>
  <c r="M16" i="7"/>
  <c r="L11" i="11"/>
  <c r="C10" i="16" s="1"/>
  <c r="J10" i="16"/>
  <c r="I10" i="16"/>
  <c r="C15" i="16"/>
  <c r="E15" i="16"/>
  <c r="M8" i="17"/>
  <c r="F15" i="16"/>
  <c r="J8" i="16" l="1"/>
  <c r="G15" i="16"/>
  <c r="F24" i="12" l="1"/>
  <c r="G12" i="16"/>
  <c r="B9" i="16" l="1"/>
  <c r="C9" i="16"/>
  <c r="D9" i="16" l="1"/>
  <c r="I15" i="16"/>
  <c r="D15" i="16"/>
  <c r="H15" i="16" l="1"/>
  <c r="F18" i="17"/>
  <c r="K15" i="16" s="1"/>
  <c r="J15" i="16"/>
  <c r="M15" i="16" s="1"/>
  <c r="M18" i="17"/>
  <c r="L15" i="16" l="1"/>
  <c r="L18" i="16"/>
  <c r="J13" i="16"/>
  <c r="L26" i="14"/>
  <c r="I13" i="16" s="1"/>
  <c r="M17" i="14"/>
  <c r="G13" i="16" s="1"/>
  <c r="F13" i="16"/>
  <c r="E13" i="16"/>
  <c r="D13" i="16"/>
  <c r="L13" i="14"/>
  <c r="C13" i="16" s="1"/>
  <c r="B13" i="16"/>
  <c r="J12" i="16"/>
  <c r="L28" i="13"/>
  <c r="F12" i="16" s="1"/>
  <c r="M25" i="13"/>
  <c r="L25" i="13"/>
  <c r="C12" i="16" s="1"/>
  <c r="J11" i="16"/>
  <c r="H11" i="16"/>
  <c r="B11" i="16"/>
  <c r="M14" i="11"/>
  <c r="L14" i="11"/>
  <c r="F8" i="16" s="1"/>
  <c r="M11" i="11"/>
  <c r="F24" i="8"/>
  <c r="F25" i="8" s="1"/>
  <c r="L16" i="7"/>
  <c r="F16" i="7"/>
  <c r="M10" i="7"/>
  <c r="M17" i="7" s="1"/>
  <c r="L10" i="7"/>
  <c r="C8" i="16" s="1"/>
  <c r="B8" i="16"/>
  <c r="J7" i="16"/>
  <c r="L19" i="6"/>
  <c r="I7" i="16" s="1"/>
  <c r="H7" i="16"/>
  <c r="L13" i="6"/>
  <c r="B7" i="16"/>
  <c r="M25" i="5"/>
  <c r="J6" i="16" s="1"/>
  <c r="L25" i="5"/>
  <c r="I6" i="16" s="1"/>
  <c r="H6" i="16"/>
  <c r="G6" i="16"/>
  <c r="F6" i="16"/>
  <c r="E6" i="16"/>
  <c r="D6" i="16"/>
  <c r="L14" i="5"/>
  <c r="B6" i="16"/>
  <c r="M24" i="3"/>
  <c r="J5" i="16" s="1"/>
  <c r="I5" i="16"/>
  <c r="H5" i="16"/>
  <c r="M20" i="3"/>
  <c r="G5" i="16" s="1"/>
  <c r="L20" i="3"/>
  <c r="F5" i="16" s="1"/>
  <c r="E5" i="16"/>
  <c r="D5" i="16"/>
  <c r="L15" i="3"/>
  <c r="C5" i="16" s="1"/>
  <c r="B5" i="16"/>
  <c r="J4" i="16"/>
  <c r="L27" i="2"/>
  <c r="H4" i="16"/>
  <c r="M20" i="2"/>
  <c r="G4" i="16" s="1"/>
  <c r="L20" i="2"/>
  <c r="F4" i="16" s="1"/>
  <c r="E4" i="16"/>
  <c r="M17" i="2"/>
  <c r="D4" i="16" s="1"/>
  <c r="L17" i="2"/>
  <c r="C4" i="16" s="1"/>
  <c r="B4" i="16"/>
  <c r="L9" i="1"/>
  <c r="L16" i="1" s="1"/>
  <c r="B3" i="16"/>
  <c r="L20" i="6" l="1"/>
  <c r="L17" i="7"/>
  <c r="G10" i="16"/>
  <c r="G8" i="16"/>
  <c r="F17" i="7"/>
  <c r="C3" i="16"/>
  <c r="L3" i="16" s="1"/>
  <c r="D8" i="16"/>
  <c r="I8" i="16"/>
  <c r="H8" i="16"/>
  <c r="B19" i="16"/>
  <c r="D12" i="16"/>
  <c r="M12" i="16" s="1"/>
  <c r="M32" i="13"/>
  <c r="M18" i="11"/>
  <c r="D10" i="16"/>
  <c r="F10" i="16"/>
  <c r="L10" i="16" s="1"/>
  <c r="L18" i="11"/>
  <c r="M13" i="16"/>
  <c r="M6" i="16"/>
  <c r="M5" i="16"/>
  <c r="M4" i="16"/>
  <c r="I14" i="16"/>
  <c r="H14" i="16"/>
  <c r="I9" i="16"/>
  <c r="L9" i="16" s="1"/>
  <c r="H13" i="16"/>
  <c r="F27" i="14"/>
  <c r="K13" i="16" s="1"/>
  <c r="J9" i="16"/>
  <c r="M9" i="16" s="1"/>
  <c r="H9" i="16"/>
  <c r="K9" i="16"/>
  <c r="L5" i="16"/>
  <c r="L13" i="16"/>
  <c r="I12" i="16"/>
  <c r="L12" i="16" s="1"/>
  <c r="F32" i="13"/>
  <c r="K12" i="16" s="1"/>
  <c r="F28" i="2"/>
  <c r="K4" i="16" s="1"/>
  <c r="F18" i="11"/>
  <c r="K10" i="16" s="1"/>
  <c r="K7" i="16"/>
  <c r="K3" i="16"/>
  <c r="L28" i="2"/>
  <c r="K5" i="16"/>
  <c r="L26" i="5"/>
  <c r="L25" i="3"/>
  <c r="L27" i="14"/>
  <c r="M27" i="14"/>
  <c r="D7" i="16"/>
  <c r="M7" i="16" s="1"/>
  <c r="M26" i="5"/>
  <c r="M28" i="2"/>
  <c r="I4" i="16"/>
  <c r="L4" i="16" s="1"/>
  <c r="D3" i="16"/>
  <c r="M3" i="16" s="1"/>
  <c r="D11" i="16"/>
  <c r="M11" i="16" s="1"/>
  <c r="C11" i="16"/>
  <c r="C7" i="16"/>
  <c r="L7" i="16" s="1"/>
  <c r="M25" i="3"/>
  <c r="C6" i="16"/>
  <c r="L6" i="16" s="1"/>
  <c r="F26" i="5"/>
  <c r="K6" i="16" s="1"/>
  <c r="M19" i="16" l="1"/>
  <c r="M10" i="16"/>
  <c r="H19" i="16"/>
  <c r="L32" i="13"/>
  <c r="J19" i="16"/>
  <c r="C19" i="16"/>
  <c r="L14" i="16"/>
  <c r="I19" i="16"/>
  <c r="K8" i="16"/>
  <c r="M8" i="16" l="1"/>
  <c r="L8" i="16"/>
  <c r="D19" i="16"/>
  <c r="M14" i="16" l="1"/>
  <c r="G11" i="16" l="1"/>
  <c r="G19" i="16"/>
  <c r="L25" i="12"/>
  <c r="F19" i="16"/>
  <c r="F11" i="16"/>
  <c r="L11" i="16"/>
  <c r="L19" i="16" s="1"/>
  <c r="E11" i="16"/>
  <c r="E10" i="16"/>
  <c r="E19" i="16"/>
  <c r="K19" i="16"/>
  <c r="F18" i="12"/>
  <c r="F25" i="12"/>
  <c r="K11" i="16"/>
</calcChain>
</file>

<file path=xl/sharedStrings.xml><?xml version="1.0" encoding="utf-8"?>
<sst xmlns="http://schemas.openxmlformats.org/spreadsheetml/2006/main" count="1354" uniqueCount="759">
  <si>
    <t>Информация по другим факультетам находится на следующих страницах (см. ВНИЗУ)</t>
  </si>
  <si>
    <t>Горный факультет</t>
  </si>
  <si>
    <t>№ п/п</t>
  </si>
  <si>
    <t>Ф.И.О. автора</t>
  </si>
  <si>
    <t>Название работы</t>
  </si>
  <si>
    <t>Жанр издания</t>
  </si>
  <si>
    <t>Номер по плану</t>
  </si>
  <si>
    <t>V по плану</t>
  </si>
  <si>
    <t>Дата поступления</t>
  </si>
  <si>
    <t>Редактирование</t>
  </si>
  <si>
    <t xml:space="preserve">Верстка </t>
  </si>
  <si>
    <t>Печать</t>
  </si>
  <si>
    <t xml:space="preserve">Примечание </t>
  </si>
  <si>
    <t>Усл. печ. л.</t>
  </si>
  <si>
    <t>Уч.-изд. л.</t>
  </si>
  <si>
    <t>ИТОГО</t>
  </si>
  <si>
    <t>Монографии</t>
  </si>
  <si>
    <t>Сборник статей</t>
  </si>
  <si>
    <t>Сборники статей</t>
  </si>
  <si>
    <t>Общеуниверситетские издания</t>
  </si>
  <si>
    <t>Коллектив авторов</t>
  </si>
  <si>
    <t>Психолого-педагогический факультет</t>
  </si>
  <si>
    <t>Социологический факультет</t>
  </si>
  <si>
    <t>Факультет Культуры и искусств</t>
  </si>
  <si>
    <t>Факультет строительства и экологии</t>
  </si>
  <si>
    <t>Факультет физической культуры и спорта</t>
  </si>
  <si>
    <t>Факультет экономики и управления</t>
  </si>
  <si>
    <t>Юридический факультет</t>
  </si>
  <si>
    <t>Журнал</t>
  </si>
  <si>
    <t>Учебные издания</t>
  </si>
  <si>
    <t>Сборники трудов</t>
  </si>
  <si>
    <t>уч.-печ.л.</t>
  </si>
  <si>
    <t>усл.-изд.л.</t>
  </si>
  <si>
    <t>ГОРНЫЙ ФАКУЛЬТЕТ</t>
  </si>
  <si>
    <t>ЭНЕРГЕТИЧЕСКИЙ ФАКУЛЬТЕТ</t>
  </si>
  <si>
    <t>ФАКУЛЬТЕТ СТРОИТЕЛЬСТВА И ЭКОЛОГИИ</t>
  </si>
  <si>
    <t>ФАКУЛЬТЕТ ЕСТЕСТВЕННЫХ НАУК, МАТЕМАТИКИ И ТЕХНОЛОГИИ</t>
  </si>
  <si>
    <t>ПСИХОЛОГО-ПЕДАГОГИЧЕСКИЙ ФАКУЛЬТЕТ</t>
  </si>
  <si>
    <t>СОЦИАЛЬНЫЙ ФАКУЛЬТЕТ</t>
  </si>
  <si>
    <t>ФАКУЛЬТЕТ КУЛЬТУРЫ И ИСКУССТВА</t>
  </si>
  <si>
    <t>ФАКУЛЬТЕТ ФИЗИЧЕСКОЙ КУЛЬТУРЫ И СПОРТА</t>
  </si>
  <si>
    <t>ФАКУЛЬТЕТ ЭКОНОМИКИ И УПРАВЛЕНИЯ</t>
  </si>
  <si>
    <t>ЮРИДИЧЕСКУИЙ ФАКУЛЬТЕТ</t>
  </si>
  <si>
    <t>ОБЩЕУНИВЕРСИТЕТСКИЕ</t>
  </si>
  <si>
    <t>ВНЕ ПЛАНА</t>
  </si>
  <si>
    <t>Информация по факультетам находится на следующих страницах (см. ВНИЗУ)</t>
  </si>
  <si>
    <t>Вне плана</t>
  </si>
  <si>
    <t>Уч.-изд.л.</t>
  </si>
  <si>
    <t>По плану</t>
  </si>
  <si>
    <t>по плану</t>
  </si>
  <si>
    <t>РЦИО</t>
  </si>
  <si>
    <t>Энергетический факультет</t>
  </si>
  <si>
    <t>Итого</t>
  </si>
  <si>
    <t>ИСТОРИКО-ФИЛОЛОГИЧЕСКИЙ ФАКУЛЬТЕТ</t>
  </si>
  <si>
    <t>ГУМАНИТАРНО-ТЕХНИЧЕСКИЙ КОЛЛЕДЖ</t>
  </si>
  <si>
    <t>Моногроафии</t>
  </si>
  <si>
    <t>Историко-филологический факультет</t>
  </si>
  <si>
    <t>Сборники</t>
  </si>
  <si>
    <t>ВОЕННО-УЧЕБНЫЙ ЦЕНТР</t>
  </si>
  <si>
    <t>УП</t>
  </si>
  <si>
    <t>52у</t>
  </si>
  <si>
    <t>53у</t>
  </si>
  <si>
    <t>54у</t>
  </si>
  <si>
    <t>55у</t>
  </si>
  <si>
    <t>56у</t>
  </si>
  <si>
    <t>57у</t>
  </si>
  <si>
    <t>Монография</t>
  </si>
  <si>
    <t>1н</t>
  </si>
  <si>
    <t>20н</t>
  </si>
  <si>
    <t>Звездина Ю.В.</t>
  </si>
  <si>
    <t>Биктимирова Ю.В.</t>
  </si>
  <si>
    <t>УМП</t>
  </si>
  <si>
    <t>Булдыгерова А.Н.</t>
  </si>
  <si>
    <t>21н</t>
  </si>
  <si>
    <t>4н</t>
  </si>
  <si>
    <t>5н</t>
  </si>
  <si>
    <t>7н</t>
  </si>
  <si>
    <t>Сборник трудов/материалы конф.</t>
  </si>
  <si>
    <t>29н</t>
  </si>
  <si>
    <t>13у</t>
  </si>
  <si>
    <t>14у</t>
  </si>
  <si>
    <t>15у</t>
  </si>
  <si>
    <t>16у</t>
  </si>
  <si>
    <t>17у</t>
  </si>
  <si>
    <t>18у</t>
  </si>
  <si>
    <t>19у</t>
  </si>
  <si>
    <t>20у</t>
  </si>
  <si>
    <t>21у</t>
  </si>
  <si>
    <t>22у</t>
  </si>
  <si>
    <t>23у</t>
  </si>
  <si>
    <t>17н</t>
  </si>
  <si>
    <t>18н</t>
  </si>
  <si>
    <t>23н</t>
  </si>
  <si>
    <t>11у</t>
  </si>
  <si>
    <t>12у</t>
  </si>
  <si>
    <t>1у</t>
  </si>
  <si>
    <t>2у</t>
  </si>
  <si>
    <t>3у</t>
  </si>
  <si>
    <t>4у</t>
  </si>
  <si>
    <t>5у</t>
  </si>
  <si>
    <t>7у</t>
  </si>
  <si>
    <t>8у</t>
  </si>
  <si>
    <t>9у</t>
  </si>
  <si>
    <t>10у</t>
  </si>
  <si>
    <t>13н</t>
  </si>
  <si>
    <t>19н</t>
  </si>
  <si>
    <t>16н</t>
  </si>
  <si>
    <t>24н</t>
  </si>
  <si>
    <t>33у</t>
  </si>
  <si>
    <t>34у</t>
  </si>
  <si>
    <t>35у</t>
  </si>
  <si>
    <t>36у</t>
  </si>
  <si>
    <t>37у</t>
  </si>
  <si>
    <t>38у</t>
  </si>
  <si>
    <t>39у</t>
  </si>
  <si>
    <t>40у</t>
  </si>
  <si>
    <t>41у</t>
  </si>
  <si>
    <t>42у</t>
  </si>
  <si>
    <t>43у</t>
  </si>
  <si>
    <t>44у</t>
  </si>
  <si>
    <t>45у</t>
  </si>
  <si>
    <t>46у</t>
  </si>
  <si>
    <t>47у</t>
  </si>
  <si>
    <t>48у</t>
  </si>
  <si>
    <t>49у</t>
  </si>
  <si>
    <t>51у</t>
  </si>
  <si>
    <t>29у</t>
  </si>
  <si>
    <t>25н</t>
  </si>
  <si>
    <t>Чжен И.А., Недогонова В.В., Тирикова О.А.</t>
  </si>
  <si>
    <t>24у</t>
  </si>
  <si>
    <t>25у</t>
  </si>
  <si>
    <t>26у</t>
  </si>
  <si>
    <t>27у</t>
  </si>
  <si>
    <t>28у</t>
  </si>
  <si>
    <t>3н</t>
  </si>
  <si>
    <t>22н</t>
  </si>
  <si>
    <t>Пестов В.М.</t>
  </si>
  <si>
    <t>73у</t>
  </si>
  <si>
    <t>74у</t>
  </si>
  <si>
    <t>75у</t>
  </si>
  <si>
    <t>76у</t>
  </si>
  <si>
    <t>77у</t>
  </si>
  <si>
    <t>78у</t>
  </si>
  <si>
    <t>79у</t>
  </si>
  <si>
    <t>80у</t>
  </si>
  <si>
    <t>81у</t>
  </si>
  <si>
    <t>82у</t>
  </si>
  <si>
    <t>83у</t>
  </si>
  <si>
    <t>84у</t>
  </si>
  <si>
    <t>85у</t>
  </si>
  <si>
    <t>86у</t>
  </si>
  <si>
    <t>34н</t>
  </si>
  <si>
    <t>10н</t>
  </si>
  <si>
    <t>30у</t>
  </si>
  <si>
    <t>31у</t>
  </si>
  <si>
    <t>32у</t>
  </si>
  <si>
    <t>28н</t>
  </si>
  <si>
    <t>32н</t>
  </si>
  <si>
    <t>35н</t>
  </si>
  <si>
    <t>87у</t>
  </si>
  <si>
    <t>88у</t>
  </si>
  <si>
    <t>89у</t>
  </si>
  <si>
    <t>90у</t>
  </si>
  <si>
    <t>91у</t>
  </si>
  <si>
    <t>92у</t>
  </si>
  <si>
    <t>9н</t>
  </si>
  <si>
    <t>14н</t>
  </si>
  <si>
    <t>31н</t>
  </si>
  <si>
    <t>Салогуб Е.В., Кузнецова Н.С., Иванова Т.В.</t>
  </si>
  <si>
    <t>Забелин А.А.</t>
  </si>
  <si>
    <t>58у</t>
  </si>
  <si>
    <t>59у</t>
  </si>
  <si>
    <t>60у</t>
  </si>
  <si>
    <t>61у</t>
  </si>
  <si>
    <t>62у</t>
  </si>
  <si>
    <t>63у</t>
  </si>
  <si>
    <t>64у</t>
  </si>
  <si>
    <t>65у</t>
  </si>
  <si>
    <t>66у</t>
  </si>
  <si>
    <t>67у</t>
  </si>
  <si>
    <t>68у</t>
  </si>
  <si>
    <t>69у</t>
  </si>
  <si>
    <t>70у</t>
  </si>
  <si>
    <t>71у</t>
  </si>
  <si>
    <t>72у</t>
  </si>
  <si>
    <t>8н</t>
  </si>
  <si>
    <t>12н</t>
  </si>
  <si>
    <t>26н</t>
  </si>
  <si>
    <t>Россия и Китай: проблемы стратегического взаимодействия: сборник Восточного Центра</t>
  </si>
  <si>
    <t>27н</t>
  </si>
  <si>
    <t>30н</t>
  </si>
  <si>
    <t>Фирсов О.В.</t>
  </si>
  <si>
    <t>Гусевская Н.Ю.</t>
  </si>
  <si>
    <t>11н</t>
  </si>
  <si>
    <t>15н</t>
  </si>
  <si>
    <t>Кохан С.Т.</t>
  </si>
  <si>
    <t>2н</t>
  </si>
  <si>
    <t>33н</t>
  </si>
  <si>
    <t>6н</t>
  </si>
  <si>
    <t>Крюкова Т.А., Капустина Е.В.</t>
  </si>
  <si>
    <t>Факультет Естественных наук, математики и технологий</t>
  </si>
  <si>
    <t>Открытая разработка рудных, нерудных и угольных месторождений</t>
  </si>
  <si>
    <t>Якимов А.А., Субботин Ю.В., Овешников Ю.М.</t>
  </si>
  <si>
    <t>Медведев В.В., Морозов А.А., Бейдин А.В.</t>
  </si>
  <si>
    <t>Финансовый контроль деятельности экономического субьекта</t>
  </si>
  <si>
    <t>Медведева Л.Н.</t>
  </si>
  <si>
    <t>Голобокова Г.И.</t>
  </si>
  <si>
    <t>Организация самостоятельной работы студентов</t>
  </si>
  <si>
    <t>Мелихова Ю.Ю.</t>
  </si>
  <si>
    <t>Современные образовательные технологии в обукчении дизайну одежды</t>
  </si>
  <si>
    <t>Мелихова М.И., Шевкун А.В.</t>
  </si>
  <si>
    <t>Подготовка педагога профессионального образования и дополнительного профессионального образования</t>
  </si>
  <si>
    <t>Пирожникова А.М., Гудкова Т.А.</t>
  </si>
  <si>
    <t>Онлайн курс: от идеи до реализации</t>
  </si>
  <si>
    <t>Беломестнова В.Р.</t>
  </si>
  <si>
    <t>Основы исследований в математическом образовании</t>
  </si>
  <si>
    <t>Чащина Н.А.</t>
  </si>
  <si>
    <t>Теория эволюции</t>
  </si>
  <si>
    <t>Серебрякова С.С.</t>
  </si>
  <si>
    <t>Физические задачи в образовательном процессе</t>
  </si>
  <si>
    <t>Мелихова М.И.</t>
  </si>
  <si>
    <t>Государственный подход к государственно конфессиональным отношениям в Российской Федерации</t>
  </si>
  <si>
    <t>Жуков А.В., Младенов В.И.</t>
  </si>
  <si>
    <t>Пунктуация в китайском языке</t>
  </si>
  <si>
    <t>Ерофеева И.В.</t>
  </si>
  <si>
    <t>Юйшина Е.А.</t>
  </si>
  <si>
    <t>Дроботушенко Е.В.</t>
  </si>
  <si>
    <t>Костина И.Н.</t>
  </si>
  <si>
    <t>Немецкий с интересом</t>
  </si>
  <si>
    <t>Воронченко Т.В., Федорова Е.В., Гладких Е.А.</t>
  </si>
  <si>
    <t>Цифровые возможности в преподавании курса словесности коренных народов Сибири, Дальнего Востока (эвенки, удэгейцы) и Северной Америки (делавары, пуэбл</t>
  </si>
  <si>
    <t>Костина И.Н., Боброва И.А.</t>
  </si>
  <si>
    <t>Переводчик</t>
  </si>
  <si>
    <t>Ефремова А.Э.</t>
  </si>
  <si>
    <t>English for History students. Английский язык для студентов-историков</t>
  </si>
  <si>
    <t>Трофимова О.В.</t>
  </si>
  <si>
    <t>Актуальные проблемы преподавания филологических дисциплин</t>
  </si>
  <si>
    <t>Филинкова Е.О.</t>
  </si>
  <si>
    <t>Практикум по орфографии и пунктуации</t>
  </si>
  <si>
    <t>Лингвистический анализ текста</t>
  </si>
  <si>
    <t>Разгильдеева И.И.</t>
  </si>
  <si>
    <t>История России</t>
  </si>
  <si>
    <t>Ерофеева И.В., Гришанина А.Н., Блохин И.Н., Сафронов О.В.</t>
  </si>
  <si>
    <t>Идентификация в журналистике</t>
  </si>
  <si>
    <t>Соктоева О.Ц.</t>
  </si>
  <si>
    <t>Методическое пособие по проектной деятельности</t>
  </si>
  <si>
    <t>Баранова О.Ю., Камедина Л.В., Сергеева В.А.</t>
  </si>
  <si>
    <t>Забайкальский текст в русской литературе</t>
  </si>
  <si>
    <t>Иванова В.А.</t>
  </si>
  <si>
    <t>Технологии рисунка и живописи</t>
  </si>
  <si>
    <t>Деменская Е.П., Ешиев З.Р., Иванова Ю.В., Ляшенко Е.С.</t>
  </si>
  <si>
    <t>Музыкально-историческая подготовка: зарубежная музыка. Часть II</t>
  </si>
  <si>
    <t>Педагогический репертуар. Хрестоматия для фортепиано</t>
  </si>
  <si>
    <t>Практикум/УПП/Рабочая тетрадь</t>
  </si>
  <si>
    <t>Иванова Ю.В.</t>
  </si>
  <si>
    <t>Попова Н.Н.</t>
  </si>
  <si>
    <t>Подготовка будущих педагогов к проектированию воспитательной деятельности в условиях социокультурных вызовов</t>
  </si>
  <si>
    <t>Мохова С.Ю.</t>
  </si>
  <si>
    <t>Самосознание родителя</t>
  </si>
  <si>
    <t>Васильева Н.В.</t>
  </si>
  <si>
    <t>Формирование у школьников культуроведческой компетенции при изучении фразеологизмов в курсе русского языка</t>
  </si>
  <si>
    <t>Дагбаева С.Б.</t>
  </si>
  <si>
    <t>Методологические основы психологии</t>
  </si>
  <si>
    <t>Улзытуева А.И.</t>
  </si>
  <si>
    <t>Петросян С.Б.</t>
  </si>
  <si>
    <t>Калашникова С.А.</t>
  </si>
  <si>
    <t>Гейсер Н.С.</t>
  </si>
  <si>
    <t>Особенности организации образовательной деятельности в группах раннего возраста</t>
  </si>
  <si>
    <t>Игумнова Е.А., Левданская Ю.Ю., Попова Н.Н.</t>
  </si>
  <si>
    <t>Руководство по педагогическим практикам</t>
  </si>
  <si>
    <t>Персидская А.Е., Лушина Е.А.</t>
  </si>
  <si>
    <t>Содержание и организация коррекционно-педагогической работы с детьми-сиротами</t>
  </si>
  <si>
    <t>Ходюкова Т.А., Семина М.В., Виноградова Н.И., Цыдыпова С.Д.,</t>
  </si>
  <si>
    <t>Психолого-педагогические практики студентов бакалавров по профилю подготовки "Психология образования"</t>
  </si>
  <si>
    <t>Здоровьесберегающие технологии в условиях последствий стресс-индуцированных состояний</t>
  </si>
  <si>
    <t>Гнеушева Е.Б., Субботина Н.Д., Захарова Е.Ю., Лига М.Б.</t>
  </si>
  <si>
    <t>Феномен социального наказания</t>
  </si>
  <si>
    <t>Коллектив авторов Русанова А.А.</t>
  </si>
  <si>
    <t>Проблемы региона: социологическая рефлексия</t>
  </si>
  <si>
    <t>Жиляева М.С.</t>
  </si>
  <si>
    <t>Титова М.П., Лиханова В.В.</t>
  </si>
  <si>
    <t>Методы исследования в социальной работе</t>
  </si>
  <si>
    <t>Субботина Н.Д.</t>
  </si>
  <si>
    <t>Ананьина Д.А.</t>
  </si>
  <si>
    <t>Этнокультурные аспекты социальной безопасности</t>
  </si>
  <si>
    <t>Лях О.А., Крылова Е.В.</t>
  </si>
  <si>
    <t>Практикум по экскурсионной деятельности</t>
  </si>
  <si>
    <t>Лиханова В.В.</t>
  </si>
  <si>
    <t>Функционирование туристского рынка</t>
  </si>
  <si>
    <t>Русанова А.А. и другие</t>
  </si>
  <si>
    <t>Социологический практикум</t>
  </si>
  <si>
    <t>Зимина Н.С.</t>
  </si>
  <si>
    <t>Этические основы профессиональной деятельности</t>
  </si>
  <si>
    <t>Кондакова Н.С.</t>
  </si>
  <si>
    <t>Исторические и теоретические аспекты изучения социогуманитарного образования</t>
  </si>
  <si>
    <t>Социология социальной сферы</t>
  </si>
  <si>
    <t>Богодухова Е.Е., Фомина М.Н., Кондакова Н.С.</t>
  </si>
  <si>
    <t>Шумилова Л.В., Размахнин К.К., Хатькова А.Н.</t>
  </si>
  <si>
    <t>Свалова К.В.</t>
  </si>
  <si>
    <t>Эксплуатация автомобильных дорог</t>
  </si>
  <si>
    <t>Емельянович В.В., Гордиенко И.Г.</t>
  </si>
  <si>
    <t>Щербатюк А.П.</t>
  </si>
  <si>
    <t>Системы связи и оповещения</t>
  </si>
  <si>
    <t>Обеспечение пожарной безопасности</t>
  </si>
  <si>
    <t>Токарева О.Ю.</t>
  </si>
  <si>
    <t>Эргономика</t>
  </si>
  <si>
    <t>Воронов Е.Т., Бондарь И.А., Браунер Е.Н., Грошева И.В.</t>
  </si>
  <si>
    <t>Защита в чрезвычайных ситуациях</t>
  </si>
  <si>
    <t>Курганович К.А.</t>
  </si>
  <si>
    <t>Компьютерные технологии и математическое моделирование в природоустройстве и водопользовании</t>
  </si>
  <si>
    <t>Казыкина С.М.</t>
  </si>
  <si>
    <t>Биоиндикация качества окружающей среды</t>
  </si>
  <si>
    <t>Озорнин С.П., Масленников В.Г.</t>
  </si>
  <si>
    <t>Прогрессивные технологии в сфере эксплуатации машин и оборудования</t>
  </si>
  <si>
    <t>Дашиева Д.А.</t>
  </si>
  <si>
    <t>Муравлева С.А., Альфонсова Е.В.</t>
  </si>
  <si>
    <t>Нетрадиционные оздоровительные технологии в физической культуре и спорте</t>
  </si>
  <si>
    <t>Николенко Ю.Ф., Шибаева А.А., Федорова М.Ю.</t>
  </si>
  <si>
    <t>Государственная итоговая аттестация студентов физкультурного профиля. Часть I. Государственный междисциплинарный экзамен в новом формате</t>
  </si>
  <si>
    <t>Овчинникова Е.И., Шибаева А.А., Федорова М.Ю.</t>
  </si>
  <si>
    <t>Государственная итоговая аттестация студентов физкультурного профиля. Защита выпускной квалификационной работы бакалавра. Защита выпускной квалификаци</t>
  </si>
  <si>
    <t>Николенко Ю.Ф.</t>
  </si>
  <si>
    <t>Матафонова Ю.А.</t>
  </si>
  <si>
    <t>Субьект Федерации как региональная политическая система: структурно-функциональный и институциональный анализ</t>
  </si>
  <si>
    <t>Макарова О.А.</t>
  </si>
  <si>
    <t>Материалы всероссийской научно-практической конференции "Государственное и муниципальное управление в политико-административных системах"</t>
  </si>
  <si>
    <t>Кашурникова Т.И.</t>
  </si>
  <si>
    <t>Баранова О.А., Монич И.П.</t>
  </si>
  <si>
    <t>Академическое письмо</t>
  </si>
  <si>
    <t>Бочкарева И.В., Панченко Е.Ю.</t>
  </si>
  <si>
    <t>Экономика и организация производства (продвинутый уровень)</t>
  </si>
  <si>
    <t>Теория и практика административного управления</t>
  </si>
  <si>
    <t>Государственное и муниципальное управление в политико-административных системах. Часть 2</t>
  </si>
  <si>
    <t>Федотова В.К., Александрова Н.А., Воротий Н.В., Сапожников С</t>
  </si>
  <si>
    <t>Управление корпоративными проектам</t>
  </si>
  <si>
    <t>Казарян И.Р., Межлумян Н.С., Антонова В.С.</t>
  </si>
  <si>
    <t>Технологии управления развитием персонала</t>
  </si>
  <si>
    <t>Капитонова Н.В., Каминская Н.В.</t>
  </si>
  <si>
    <t>Прогнозирование и планирование национальной  экономики</t>
  </si>
  <si>
    <t>Каминская С.В., Капитонова Н.В.</t>
  </si>
  <si>
    <t>Экономический потенциал Российской Федерации</t>
  </si>
  <si>
    <t>Лобанов Л.В., Матузова Л.А.</t>
  </si>
  <si>
    <t>Основы проектирования сетей и систем "Интернета вещей"</t>
  </si>
  <si>
    <t>Особенности написания курсовых и выпускных квалификационных работ по химическим дисциплиннам</t>
  </si>
  <si>
    <t>Дабижа О.Н.</t>
  </si>
  <si>
    <t>Технологии химической промышленности</t>
  </si>
  <si>
    <t>Салогуб Е.В., Кузнецова Н.С., Номоконова Т.С.</t>
  </si>
  <si>
    <t>Промышленная токсикология. Все об отравляющих веществах</t>
  </si>
  <si>
    <t>Яковлева Л.Л., Хутакова Т.Г.</t>
  </si>
  <si>
    <t>Информатика</t>
  </si>
  <si>
    <t>Калгина И.С.</t>
  </si>
  <si>
    <t>Интеллектуальные информационные системы</t>
  </si>
  <si>
    <t>Демченко К.А.</t>
  </si>
  <si>
    <t>Базы данных</t>
  </si>
  <si>
    <t>Валова О.В.</t>
  </si>
  <si>
    <t>Информатика и информационные технологии. Основы работы с электронными таблицами. Часть 2</t>
  </si>
  <si>
    <t>Вычислительная математика: решение задач линейной алгебры</t>
  </si>
  <si>
    <t>Машкин В.А.</t>
  </si>
  <si>
    <t>Технологии компьютерных сетей. Межсетевое взаимодействие на канальном уровне. Уровень L2</t>
  </si>
  <si>
    <t>Палкин Г.А.</t>
  </si>
  <si>
    <t>Вычислительная математика: решение задач математического анализа</t>
  </si>
  <si>
    <t>50</t>
  </si>
  <si>
    <t>Лесков А.В., Власов В.В.</t>
  </si>
  <si>
    <t>Математическая статистика в технологии призводства машиностроительной продукции</t>
  </si>
  <si>
    <t>Власов А.Н., Лапшакова Л.А.</t>
  </si>
  <si>
    <t>Муфты</t>
  </si>
  <si>
    <t>Березин С.Я.</t>
  </si>
  <si>
    <t>Измерительные преобразователи и электроды. Курсовое проектирование</t>
  </si>
  <si>
    <t>Кобылкин М.В.</t>
  </si>
  <si>
    <t>Коллектив авторов: Т.Н. Кучинская, Т.В. Колопакова,</t>
  </si>
  <si>
    <t>Кучинская Т.Н., Соломин Д.Н.</t>
  </si>
  <si>
    <t>Инновационная модель Китая: социокультурные основания и практики</t>
  </si>
  <si>
    <t>Новиков Е.Ф.</t>
  </si>
  <si>
    <t>Насильственные и корыстные преступления, совершенные на объектах транспорта: вопросы квалификации, раскрытия, расследования и предупреждения</t>
  </si>
  <si>
    <t>Лупенко И.Ю.</t>
  </si>
  <si>
    <t>Киселева Н.А.</t>
  </si>
  <si>
    <t>Таскаева С.В.</t>
  </si>
  <si>
    <t>Меры, обеспечивающие проведение таможенного контроля</t>
  </si>
  <si>
    <t>Албитова Е.П.</t>
  </si>
  <si>
    <t>Финансовое право</t>
  </si>
  <si>
    <t>Оперативно-розыскная деятельность: определения, схемы, таблицы, судебная правтика</t>
  </si>
  <si>
    <t>Нестерова Т.Ю., Ефаров Р.Р.</t>
  </si>
  <si>
    <t>Отдельные виды договоров в гражданском праве России</t>
  </si>
  <si>
    <t>Лупенко И.Ю., Горлачев Р.Ю., Григорьева Н.В., Судакова С.В.,</t>
  </si>
  <si>
    <t>Конституционное право</t>
  </si>
  <si>
    <t>Ходукин Д.В.</t>
  </si>
  <si>
    <t>Юридическая техника</t>
  </si>
  <si>
    <t>Распопова Н.В.</t>
  </si>
  <si>
    <t>International Jrganization: the Nature and Development</t>
  </si>
  <si>
    <t>Моногорафии</t>
  </si>
  <si>
    <t>Михайловская С.А.</t>
  </si>
  <si>
    <t>6у</t>
  </si>
  <si>
    <t>Записки Забайкальского отделения Российского исторического общества</t>
  </si>
  <si>
    <t>Русский язык в современном Китае</t>
  </si>
  <si>
    <t>Региональные СМИ: пути взаимодействия с аудиторией</t>
  </si>
  <si>
    <t>Экология.Здоровье.Спорт  VIII Международной научно-практическая  конференция</t>
  </si>
  <si>
    <t>Молодых исследователей ЗабГУ: Материалы XLIX конференции. Ч. 1</t>
  </si>
  <si>
    <t>Молодых исследователей ЗабГУ: Материалы XLIX конференции. Ч. 2</t>
  </si>
  <si>
    <t>Коллектив авторов (отв. Резник В.В.)</t>
  </si>
  <si>
    <t>Коллектив авторов (отв. Воронина И.Ю.)</t>
  </si>
  <si>
    <t>Кулагинские чтения: техника и технологии производственных процессов:  XXII международная научно-практическая конференция. Ч.1</t>
  </si>
  <si>
    <t>Кулагинские чтения: техника и технологии производственных процессов:  XXII международная научно-практическая конференция. Ч.2</t>
  </si>
  <si>
    <t>Кулагинские чтения: техника и технологии производственных процессов:  XXII международная научно-практическая конференция. Ч.3</t>
  </si>
  <si>
    <t>Технологии Социальной работы с разными группами населения: XII Всероссийской  научно-практическая конференция</t>
  </si>
  <si>
    <t>Проблемы развития индустрии туризма</t>
  </si>
  <si>
    <t>Теоретическая и прикладная психология</t>
  </si>
  <si>
    <t>Актуальные проблемы начального общего образования: теория и практика</t>
  </si>
  <si>
    <t>Художественное образование и современное искусство</t>
  </si>
  <si>
    <t>Инновационные технологии в технике и образовании</t>
  </si>
  <si>
    <t>Энергетика в современном мире</t>
  </si>
  <si>
    <t>Актуальные проблемы экономики.  VI Всероссийскоя конференция</t>
  </si>
  <si>
    <t>Россия-Китай: развитие регионального сотрудничества в XXI веке. XXI Международная научно-практическая конференция</t>
  </si>
  <si>
    <t>Актуальные проблемы развития законодательства, судопроизводства и правоприменительной практики</t>
  </si>
  <si>
    <t>Актуальные проблемы государственно-правового развития России.  IX Всероссийская научно-практическая конференция</t>
  </si>
  <si>
    <t>Коллектив авторов (Гл. ред. Шумилова)</t>
  </si>
  <si>
    <t>Вестник Забайкальского государственного университета. Т. 29, № 1</t>
  </si>
  <si>
    <t>Вестник Забайкальского государственного университета. Т. 29, № 2</t>
  </si>
  <si>
    <t>Вестник Забайкальского государственного университета. Т. 29, № 3</t>
  </si>
  <si>
    <t>Вестник Забайкальского государственного университета. Т. 29, № 4</t>
  </si>
  <si>
    <t>Журнал ВАК</t>
  </si>
  <si>
    <t>Коллектив авторов (гл.ред. Ерофеева И. В.)</t>
  </si>
  <si>
    <t>Гуманитарный вектор. Т. 18, № 1</t>
  </si>
  <si>
    <t>Гуманитарный вектор. Т. 18, № 2</t>
  </si>
  <si>
    <t>Гуманитарный вектор. Т. 18, № 3</t>
  </si>
  <si>
    <t>Гуманитарный вектор. Т. 18, № 4</t>
  </si>
  <si>
    <t>Ученые записки. Т.18, № 2</t>
  </si>
  <si>
    <t>Ученые записки. Т.18, № 3</t>
  </si>
  <si>
    <t>Ученые записки. Т.18, № 4</t>
  </si>
  <si>
    <t>Ученые записки . Т.18, № 1</t>
  </si>
  <si>
    <t xml:space="preserve">Куприянов А.С. </t>
  </si>
  <si>
    <t>Трансфертное ценообразование как антиуклонительная стратегия по противодействию агрессивномуналоговому планированию в рамках имплементации проекта ВЕРS</t>
  </si>
  <si>
    <t>Рыжкова А. А. 28.02-3.03.23</t>
  </si>
  <si>
    <t>Голованова Е. В.  20.02-13.03.23</t>
  </si>
  <si>
    <t>Засухина И. Ю. 27.02-22.03.23</t>
  </si>
  <si>
    <t>Рыжкова А. А. 24.03-29.03.23</t>
  </si>
  <si>
    <t>Добрецкая Н. Ю. 29.03-</t>
  </si>
  <si>
    <t>Аргунова И. Н. 15.03.-30.03.23</t>
  </si>
  <si>
    <t>Участок 2</t>
  </si>
  <si>
    <t>Засухина И. Ю. 10.03-3.04.23</t>
  </si>
  <si>
    <t xml:space="preserve">Дроботушенко Е.В. </t>
  </si>
  <si>
    <t>Боевой и трудовой подвиг забайкальцев в годы ВОВ</t>
  </si>
  <si>
    <t xml:space="preserve">Сборник </t>
  </si>
  <si>
    <t xml:space="preserve">Никитченко Ф.Л., Младенов В.И. </t>
  </si>
  <si>
    <r>
      <t xml:space="preserve">ОШС подразделений армий инностранных государств. Тактика действий и тактические нормативы в бою. Основные образцы ВВТ и их ТТХ, УМП // </t>
    </r>
    <r>
      <rPr>
        <sz val="12"/>
        <color rgb="FFFF0000"/>
        <rFont val="Times New Roman"/>
        <family val="1"/>
        <charset val="204"/>
      </rPr>
      <t>Организационно-штатная структура мотопехотных подразделений армий иностранных государств</t>
    </r>
  </si>
  <si>
    <r>
      <t xml:space="preserve">Анатомия и физиология органов и систем деятельности человека // </t>
    </r>
    <r>
      <rPr>
        <sz val="12"/>
        <color rgb="FFFF0000"/>
        <rFont val="Times New Roman"/>
        <family val="1"/>
        <charset val="204"/>
      </rPr>
      <t xml:space="preserve">Анатомия и физиология человека </t>
    </r>
  </si>
  <si>
    <t>Засухина И. Ю. 24.03-06.04.23</t>
  </si>
  <si>
    <t>Засухина И. Ю. 7.04-7.04.23</t>
  </si>
  <si>
    <t>Шевчук  Т. Р. 11.04-13.04.23</t>
  </si>
  <si>
    <t>Добрецкая Н. Ю. 17.04-17.04.23</t>
  </si>
  <si>
    <t>Рыжкова А. А. 20.04.-25.04.23</t>
  </si>
  <si>
    <t>Зенкова Г. А. 13.04-4.05.23</t>
  </si>
  <si>
    <t>Вазаева Л. Н. 26.04-5.05.23</t>
  </si>
  <si>
    <t>Шевчук Т. Р. 19.04.-5.05.23</t>
  </si>
  <si>
    <t>Шевчук Т. Р. 5.05.-</t>
  </si>
  <si>
    <t>Зенкова Г. А. 4.04.23-15.05.23</t>
  </si>
  <si>
    <t>Засухина И. Ю.  20.04-13.05.23</t>
  </si>
  <si>
    <t>Рыжкова А. А.  28.04-16.05.23</t>
  </si>
  <si>
    <t>Шевчук Т. Р. 24.04-5.05.23</t>
  </si>
  <si>
    <t>Непомнящий С.Я.</t>
  </si>
  <si>
    <t xml:space="preserve">Бордонская Л.А. </t>
  </si>
  <si>
    <t xml:space="preserve">Биобиблиографический указатель </t>
  </si>
  <si>
    <t>Каталог</t>
  </si>
  <si>
    <t>Голованова Е. В. 10.05-15.05.23</t>
  </si>
  <si>
    <r>
      <t>Документационное обеспечение в сфере безопасности //</t>
    </r>
    <r>
      <rPr>
        <sz val="12"/>
        <color rgb="FFFF0000"/>
        <rFont val="Times New Roman"/>
        <family val="1"/>
        <charset val="204"/>
      </rPr>
      <t xml:space="preserve">Документационное обеспечение в области техносферной безопасности </t>
    </r>
  </si>
  <si>
    <t>Засухина И. Ю.</t>
  </si>
  <si>
    <t>Вазаева Л. Н. 5.05.-19.05.23</t>
  </si>
  <si>
    <t>Засухина И. Ю.  5.05.-17.05.23</t>
  </si>
  <si>
    <t>Аргунова И. Н. 5.05-16.05.23</t>
  </si>
  <si>
    <t>Рыжкова А. А. 5.05.-22.05.23</t>
  </si>
  <si>
    <t>Зенкова Г.А. 2.05-24.05.23</t>
  </si>
  <si>
    <t>Организация внеурочной деятельности в начальной школе</t>
  </si>
  <si>
    <t>Непомнящих С. Я. 21.04-12.05.23</t>
  </si>
  <si>
    <t>Голованова Е. В. 19.04-22.05.23</t>
  </si>
  <si>
    <t>Вазаева Л. Н. 5.05-18.05.23</t>
  </si>
  <si>
    <t>Рыжкова А. А. 24.05-26.05.23</t>
  </si>
  <si>
    <t>Засухина И.Ю. 5.05.23-24.04.23</t>
  </si>
  <si>
    <t>Вазаева Л. Н. 23.05-25.05.23</t>
  </si>
  <si>
    <t>Зенкова Г. А. 29.05.23</t>
  </si>
  <si>
    <t>Вазаева  Л. Н. 12.05-23.05.23</t>
  </si>
  <si>
    <t>Вазаева Л. Н. 25.05-31.05.23</t>
  </si>
  <si>
    <t>Добрецкая Н. Ю. 23.05-30.05.23</t>
  </si>
  <si>
    <t>ъ</t>
  </si>
  <si>
    <t xml:space="preserve">Шеин А.Н., Потапов В.В., Юдицких Е.Ю. </t>
  </si>
  <si>
    <t xml:space="preserve">Статистические методы обработки геофизической информации </t>
  </si>
  <si>
    <t xml:space="preserve">Практикум </t>
  </si>
  <si>
    <t>Обработка данных психологического исследования на компьютере</t>
  </si>
  <si>
    <t>Г. А. Игнатенко, А.В. Дубовая, М.В.Сёмина и др.</t>
  </si>
  <si>
    <t xml:space="preserve">Бянкина А.М. </t>
  </si>
  <si>
    <t xml:space="preserve">Актуальные вопросы антимонопольного регулирования и закупок </t>
  </si>
  <si>
    <t>Зенкова Г.А. 23.05-9.07.23</t>
  </si>
  <si>
    <t>Зенкова Г. А. 16.05-9.07.23</t>
  </si>
  <si>
    <t>участок 2</t>
  </si>
  <si>
    <t>Рыжкова А. А. 25.05-9.06.23</t>
  </si>
  <si>
    <t>Засухина И. Ю. 10.05-2.06.23</t>
  </si>
  <si>
    <t>Рыжкова А. А. 26.05-9.06.23</t>
  </si>
  <si>
    <t>Голованова Е. В. 23.05-9.06.23</t>
  </si>
  <si>
    <t>Шевчук Т. Р. 31.05-5.06.23</t>
  </si>
  <si>
    <t>Засухина И. Ю. 2.06-8.06.23</t>
  </si>
  <si>
    <t>Аргунова И. Н.  17.05-23.05.23</t>
  </si>
  <si>
    <t>Молодых исследователей ЗабГУ: Материалы XLIX конференции. Ч. 4</t>
  </si>
  <si>
    <t>Молодых исследователей ЗабГУ: Материыалы XLIX конференции. Ч. 3</t>
  </si>
  <si>
    <t xml:space="preserve">Щевчук Т. Р. 6.06-8.0.6.23 </t>
  </si>
  <si>
    <t>Петрова И. В.</t>
  </si>
  <si>
    <t>Шевчук Т. П. 13.06-</t>
  </si>
  <si>
    <t>Рыжкова А. А. 13.06</t>
  </si>
  <si>
    <t>Образовательный процесс по физической культуре: методика обучения и основы моделирования</t>
  </si>
  <si>
    <t>Зенкова Г. А. 6.05-19.06.23</t>
  </si>
  <si>
    <t xml:space="preserve">Токарева О.Ю. </t>
  </si>
  <si>
    <t xml:space="preserve">Безопасность 2023 </t>
  </si>
  <si>
    <t>электронный</t>
  </si>
  <si>
    <t>Изучение китайского языка: прошлое настоящее будущее</t>
  </si>
  <si>
    <t>Зенкова Г. А. 5.05.23-21.06.23</t>
  </si>
  <si>
    <t>Голованова Е.В. 2.06-21.06.22</t>
  </si>
  <si>
    <t>Засухина И. Ю. 8.06.-16.06.23</t>
  </si>
  <si>
    <t>Голованова Е. В. 13.06-26.06.23</t>
  </si>
  <si>
    <t>1.03.-31.03.23</t>
  </si>
  <si>
    <t>Вазаева Л. Н. 25.05-23.06.23</t>
  </si>
  <si>
    <t>Непомнящих С. Я.  8.06-30.06.23</t>
  </si>
  <si>
    <t>Вазаева Л. Н. 6.06-16.06.23</t>
  </si>
  <si>
    <t>Добрецкая Н. Ю.8.06-23.06.23</t>
  </si>
  <si>
    <t>Аргунова И. Н. 22.06-30.06.23</t>
  </si>
  <si>
    <t>Зенкова Г. А. 16.06-30.06.23</t>
  </si>
  <si>
    <t>Зенкова Г. А. 21.06-3.07.23</t>
  </si>
  <si>
    <t>Отв. Яковлева Л. К.</t>
  </si>
  <si>
    <t>Аннатированный каталог изданий ЗабГУ 2022</t>
  </si>
  <si>
    <t>каталог</t>
  </si>
  <si>
    <t>Голованова Е. В. 8.06-29.06.23</t>
  </si>
  <si>
    <t>Аргунова И. Н. 23.05-7.07.23</t>
  </si>
  <si>
    <t>Добрецкая Н. Ю. 22.06-5.07.23</t>
  </si>
  <si>
    <t>Непомнях С. Я. 8.06.23-7.07.23</t>
  </si>
  <si>
    <t>Добрецкая Н. Ю. 1.06-6.07.23</t>
  </si>
  <si>
    <t>Шевчук Т. Р. 9.06-30.06.23</t>
  </si>
  <si>
    <t>Добрецкая Н. Ю. 30.06.23-7.07.23</t>
  </si>
  <si>
    <t>Вазаева Л. Н. 28.06-4.07.23</t>
  </si>
  <si>
    <t>Добрецкая Н. Ю. 4.07-6.07.23</t>
  </si>
  <si>
    <t>Забайкалье в эпоху Петровских преобразований</t>
  </si>
  <si>
    <t>Отв. Дроботушенко Е. В.</t>
  </si>
  <si>
    <t>Засухина И. Ю.05.07-07.07.2023</t>
  </si>
  <si>
    <t>Проблема соотношения естественного и социального в обществе и человеке</t>
  </si>
  <si>
    <t xml:space="preserve">Зенкова Г. А. </t>
  </si>
  <si>
    <t>Непомнящих С. Я. 29.03-7.06.23</t>
  </si>
  <si>
    <t>Добрецкая Н. Ю. 24.05-14.06.23</t>
  </si>
  <si>
    <t>Организация самостоятельной работы студентов первого курса по высшей математике. Часть 2</t>
  </si>
  <si>
    <t>Непомнящих С. Я. 16.03.-12.04.23</t>
  </si>
  <si>
    <t>Добрецкая Н. Ю. 11.05-23.06.23</t>
  </si>
  <si>
    <t>Непомнящих С.Я. 25.05-29.06.23</t>
  </si>
  <si>
    <t>Зенкова Г. А. 27.06-4.07.23</t>
  </si>
  <si>
    <t>Добрецкая Н. Ю. 26.06-3.07.23</t>
  </si>
  <si>
    <t>Зенкова Г. А. 1.06.23-30.06.23</t>
  </si>
  <si>
    <t xml:space="preserve"> Зенкова Г. А. 1.04-30.04.23</t>
  </si>
  <si>
    <t>Зенкова Г. А.  1.06.-30.06.23</t>
  </si>
  <si>
    <t>Зенкова Г. А.  1.02.-28.02.23</t>
  </si>
  <si>
    <t>Зенкова Г. А.  30.04.-31.05.23</t>
  </si>
  <si>
    <t>Рыжкова А. А. 28.06-7.08.23</t>
  </si>
  <si>
    <t>Непомнящих С. Я 16.05-9.06.23</t>
  </si>
  <si>
    <t>Участок2</t>
  </si>
  <si>
    <t>Петрова И. В. 23.05-8.07.23</t>
  </si>
  <si>
    <t>Петрова И. В. 29.06-7.07.23</t>
  </si>
  <si>
    <t>Петрова И. В.  16.05-12.7.23</t>
  </si>
  <si>
    <t>Аргунова И. Н. 27.06-11.07.23</t>
  </si>
  <si>
    <t>Засухина И. Ю.  10.07-20.07.23</t>
  </si>
  <si>
    <t>Засухина И. Ю. 10.07-20.07.23</t>
  </si>
  <si>
    <t>Интеграция культурных парадигм ментальности личности в российско-китайском культурном пространстве</t>
  </si>
  <si>
    <t>Шевчук Т. Р.</t>
  </si>
  <si>
    <t>Рыжкова А. А. 17.07-14.08.23</t>
  </si>
  <si>
    <t>Шевчук Т. Р. 5.07-7.07.23</t>
  </si>
  <si>
    <t>Аргунова И. Н.</t>
  </si>
  <si>
    <t xml:space="preserve">Студенческие чтения: сборник статей  </t>
  </si>
  <si>
    <t>Сборник</t>
  </si>
  <si>
    <t>Вазаева Л. Н. 30.06-14.08.23</t>
  </si>
  <si>
    <t>Засухина 28.07-15.08.23</t>
  </si>
  <si>
    <t>Шевчук Т. Р. 11.08-25.08.23</t>
  </si>
  <si>
    <t>Шевчук Т. Р. 4.08-18.08.23</t>
  </si>
  <si>
    <t>Голованова Е. А. 21.08-25.08.23</t>
  </si>
  <si>
    <t>Сигнал</t>
  </si>
  <si>
    <t>Засухина  И. Ю. 11.08-</t>
  </si>
  <si>
    <t>Шевчук Т. Р. 18.08-28.08.23</t>
  </si>
  <si>
    <t>Добрецкая Н. Ю. 28.08-</t>
  </si>
  <si>
    <t>Рыжкова А. А. 22.08.-25.08.23</t>
  </si>
  <si>
    <t>Зенкова Г. А.  10.07-11.09.23</t>
  </si>
  <si>
    <t>Вазаева Л. Н. 14.08-13.09.2023</t>
  </si>
  <si>
    <t>Шевчук Т. Р. 28.08-13.09.23</t>
  </si>
  <si>
    <t>Зенкова Г. А. 4.07.23-19.09.23</t>
  </si>
  <si>
    <t>Рыжкова А. А. 18.09-20.09.23</t>
  </si>
  <si>
    <t>Вазаева Л. Н. 28.08-22.09.23</t>
  </si>
  <si>
    <t>Голованова Е. В. 28.08-21.09.23</t>
  </si>
  <si>
    <t>Говоанова Е. В.  5.09-11.09.23</t>
  </si>
  <si>
    <t>Рыжкова А. А. 12.09.-20.09.23</t>
  </si>
  <si>
    <t>Язык программирования Ассемблер в задачах</t>
  </si>
  <si>
    <t>Аргунова И. Н. 25.08-21.09.22</t>
  </si>
  <si>
    <t>Зенкова Г. А. 20.09-27.09.23</t>
  </si>
  <si>
    <t>Аргунова И. Н. 4.08.-14.09.23</t>
  </si>
  <si>
    <t>Засухина И. Ю. 7.07.23-7.07.23</t>
  </si>
  <si>
    <t>Аргунова И. Н. 10.07-28.09.23</t>
  </si>
  <si>
    <t>Вазаева Л. Г. 19.09-27.09.23</t>
  </si>
  <si>
    <t>Шевчук Т. Р. 18.09-26.09.23</t>
  </si>
  <si>
    <t>Голованова Е. В. 19.09-26.09.23</t>
  </si>
  <si>
    <r>
      <t xml:space="preserve">Каталог художественных работ Забайкальская биеннале современного искусства "Диалектика творчества" III </t>
    </r>
    <r>
      <rPr>
        <sz val="12"/>
        <color rgb="FFFF0000"/>
        <rFont val="Times New Roman"/>
        <family val="1"/>
        <charset val="204"/>
      </rPr>
      <t xml:space="preserve">Забайкальская биеннале изобразительного искусства и дизайна «Пространство и ракурсы» </t>
    </r>
  </si>
  <si>
    <t>Зенкова Г. А. 14.09-4.10.23</t>
  </si>
  <si>
    <t>Добрецкая Н. Ю . 3.10.23-</t>
  </si>
  <si>
    <t>Аргунова И. Н. 26.07-2.10.23</t>
  </si>
  <si>
    <t>Добрецкая Н. Ю. 12.08-</t>
  </si>
  <si>
    <t>Засухина И. Ю. 1.09-17.09.23</t>
  </si>
  <si>
    <t>Шевчук Т. Р. 20.09-2.10.23</t>
  </si>
  <si>
    <t>Голованова Е. В. 19.09.-6.10.23</t>
  </si>
  <si>
    <t>Проектирование автомобильных дорог в зоне распространения многомерзлотных грунтов</t>
  </si>
  <si>
    <t>Рыжкова А. А. 2.10-9.10.23</t>
  </si>
  <si>
    <t>Зенкова Г. А. 13.09.-13.10.23</t>
  </si>
  <si>
    <t>Непомнящих с Я. 25.08.-19.09.23</t>
  </si>
  <si>
    <t>Засухина И. Ю. 18.09-13.10.23</t>
  </si>
  <si>
    <t>Рыжкова А. А. 24.03-5.04.23</t>
  </si>
  <si>
    <t>Добрецкая Н. Ю.  05.04.2023</t>
  </si>
  <si>
    <t>Рыжкова А. В. 16.10-25.10.23</t>
  </si>
  <si>
    <t>Вазаева Л. Н. 6.10-26.10.23</t>
  </si>
  <si>
    <t>Аргунова И. Н. 21.09-6.10.23</t>
  </si>
  <si>
    <t>Рыжкова А. А. 27.10-7.11.23</t>
  </si>
  <si>
    <t>Зенкова Г. А. 10.11-</t>
  </si>
  <si>
    <t>Шевчук Т. Р. 27.11-10.11.23</t>
  </si>
  <si>
    <t>Голованова  Е. В. 27.11-10.11.23</t>
  </si>
  <si>
    <t>Зенкова Г. А. 20.10-10.11.23</t>
  </si>
  <si>
    <t>Рыжкова А. А.</t>
  </si>
  <si>
    <t>Теория и практика управления человеческими ресурсами</t>
  </si>
  <si>
    <t>Вазаева Л. Н. 8.11-16.11.23</t>
  </si>
  <si>
    <t>Засухина И. Ю. 10.10-10.11.23</t>
  </si>
  <si>
    <t>Вазаева Л. Н. 12.10-7.11.23</t>
  </si>
  <si>
    <t>Голованова Е. В. 23.10-6.11.23</t>
  </si>
  <si>
    <t>Аргунова И. Н. 6.11-11.11.23</t>
  </si>
  <si>
    <t>Петрова И. В. 10.10-31.10.23</t>
  </si>
  <si>
    <t>Зенкова Г. А. 7.11-21.11.23</t>
  </si>
  <si>
    <t>Аргунова И. Н. 19.10-26.10.23</t>
  </si>
  <si>
    <t>Засухина И. Ю. 23.10-16.11.23</t>
  </si>
  <si>
    <t>Отв. Казарян</t>
  </si>
  <si>
    <t>Рыжкова 15.11-16.11.23</t>
  </si>
  <si>
    <t>Голованова Е. В.10.11-24.11.23</t>
  </si>
  <si>
    <t>Шевчук Т. Р. 6.11-27.11.23</t>
  </si>
  <si>
    <t>Аргунова И. Н. 17.09-27.11.23</t>
  </si>
  <si>
    <t>Рыжкова А. А.  22.11-30.11.23</t>
  </si>
  <si>
    <r>
      <rPr>
        <strike/>
        <sz val="12"/>
        <color theme="1"/>
        <rFont val="Times New Roman"/>
        <family val="1"/>
        <charset val="204"/>
      </rPr>
      <t xml:space="preserve">Экологически чистые безотходных технологий переработки природного и техногенного минерального сырья   </t>
    </r>
    <r>
      <rPr>
        <sz val="12"/>
        <color theme="1"/>
        <rFont val="Times New Roman"/>
        <family val="1"/>
        <charset val="204"/>
      </rPr>
      <t>Научное обоснование и разработка экологически чистых безотходных технологий переработки природного и техногенного характера</t>
    </r>
  </si>
  <si>
    <t>Шевчук Т. Р. 3.10-19.10.23</t>
  </si>
  <si>
    <t>Засухина И. Ю. 23.11-8.12.23</t>
  </si>
  <si>
    <t>Шевчук Т. Р. 23.10-31.10.23</t>
  </si>
  <si>
    <t>Петрова И. В. 18.05-1.06.23</t>
  </si>
  <si>
    <t>Рыжкова А. А. 30.11.23-6.12.23</t>
  </si>
  <si>
    <t>Засухина 10.11-30.11.23</t>
  </si>
  <si>
    <t>Засухина И. Ю. 10.11-30.11.23</t>
  </si>
  <si>
    <t>Петрова И. В. 17.11-</t>
  </si>
  <si>
    <t>Шевчук Т. Р. 8.12-10.12.23</t>
  </si>
  <si>
    <t xml:space="preserve">Отв. Кохан С.Т. </t>
  </si>
  <si>
    <t xml:space="preserve">От медицинской помощи к социальной адаптации: инклюзивные подходы </t>
  </si>
  <si>
    <t>Добрецкая Н. Ю. 30.11-21.12.23</t>
  </si>
  <si>
    <t>Православие и общество: грани взаимодействия</t>
  </si>
  <si>
    <t xml:space="preserve">Шевчук Т. Р. </t>
  </si>
  <si>
    <t>Зенкова Г. А. 21.12-27.12.23</t>
  </si>
  <si>
    <t>Зенкова Г. А. 7.12-28.12.23</t>
  </si>
  <si>
    <t>Зенкова Г. А. 12.12-23.01.24</t>
  </si>
  <si>
    <t>Непомнящих С. Я. 25.11-17.1.24</t>
  </si>
  <si>
    <t>Шевчук Т. Р. 28.11-7.12.23</t>
  </si>
  <si>
    <t>Непомнящих С. Я. 7.12.23-18.01.24</t>
  </si>
  <si>
    <t>Рыжкова А. А. 4.12-23-9.01.24</t>
  </si>
  <si>
    <t>Шевчук Т. Р. 8.12.23-12.01.24</t>
  </si>
  <si>
    <t>Барабашева Е.Е., Ладыгина И. В.</t>
  </si>
  <si>
    <t>Вазаева Л. Н. 6.12-20.12.23</t>
  </si>
  <si>
    <t>Голованова Е. В. 28.12.23-17.01.24</t>
  </si>
  <si>
    <t>Рыжкова А. А. 9.01-11.01.24</t>
  </si>
  <si>
    <t>Непомнящих С. Я. 18.01-</t>
  </si>
  <si>
    <t>Неполмнящих 26.09.-21.11.23</t>
  </si>
  <si>
    <t>Петрова И. В. 16.11-26.12.23</t>
  </si>
  <si>
    <t>Зенкова Г. А. 9.08-15.09</t>
  </si>
  <si>
    <t>Добрецкая 11.11.23-26.01.24</t>
  </si>
  <si>
    <t>Петрова И. В. 4.12.-26.01.24</t>
  </si>
  <si>
    <t>Рыжкова А. А. 22.01-</t>
  </si>
  <si>
    <t>Основы проектной деятельности /  Перенапряжение. Защита от перенапряжения в системах электроснабэжения</t>
  </si>
  <si>
    <t xml:space="preserve">Риккер Ю.О., Кобылкин М.В., Батухтин А. Г., Батухтин С.Г., Романов В.В., Какауров </t>
  </si>
  <si>
    <t>Петрова И. В.  9.12-26.02.23</t>
  </si>
  <si>
    <t>Рыжкова А. А. 10.01.-22.01.24</t>
  </si>
  <si>
    <t>Рыжкова А. А. 26.01.-31.01.24</t>
  </si>
  <si>
    <t>Голованова Е. В. 12.01-29.01.24</t>
  </si>
  <si>
    <t>Зенкова Г. А. 26.12.23-2.02.24</t>
  </si>
  <si>
    <t>Попова Н. Н.</t>
  </si>
  <si>
    <t>Проектирвоание воспитательной деятельности</t>
  </si>
  <si>
    <t>Голованова Е. В. 27.11-26.12.23</t>
  </si>
  <si>
    <t>Засухина  26.01-30.01.24</t>
  </si>
  <si>
    <t>Шевчук Т. Р.  26.01.29.01.24</t>
  </si>
  <si>
    <t>30 лет Конституции РФ: наука и правоприменительнгая практика</t>
  </si>
  <si>
    <t>Рыжкова А. А. 5.02-6.02.24</t>
  </si>
  <si>
    <t>Зенкова Г. А. 7.02.23-9.02.24</t>
  </si>
  <si>
    <t>Отказ издаваться</t>
  </si>
  <si>
    <t>Вазаева Л. Н. 4.12-8.02.23</t>
  </si>
  <si>
    <t>Засухина И. , 6.12.23-6.02.24</t>
  </si>
  <si>
    <t>Голованова Е. В. 19.01-13.02.24</t>
  </si>
  <si>
    <t>Семья и школа в духовно-нравственном воспитании детей</t>
  </si>
  <si>
    <t>Отв. Наумова</t>
  </si>
  <si>
    <t>Засухина И. Ю.  7.02-13.02.24</t>
  </si>
  <si>
    <t>Непомнящих С. Я. 24.01-17.02.24</t>
  </si>
  <si>
    <t>Голованова Е. В. 12.01.-16.02.24</t>
  </si>
  <si>
    <t>Зенкова Г. А. 4.12.-22.12.23</t>
  </si>
  <si>
    <t>Зенкова Г. А. 13.02-4.03.24</t>
  </si>
  <si>
    <t>Зенкова Г. А. 30.01-21.02.24</t>
  </si>
  <si>
    <t>Зенкова Г. А. 14.02.-21.02.24</t>
  </si>
  <si>
    <t>Шевчук Т. Р. 4.12.-8.12.23</t>
  </si>
  <si>
    <t>Непомнящих С. Я. 18.01-29.02.24</t>
  </si>
  <si>
    <t>Шевчук Т. Р. 12.12.-23.12.23</t>
  </si>
  <si>
    <t>Добрецкая Н. Ю. 28.02-</t>
  </si>
  <si>
    <t>Вазаева Л. Н.  16.02-26.02.24</t>
  </si>
  <si>
    <t>Добрецкая Н. Ю. 8.02-1.03.24</t>
  </si>
  <si>
    <t>Зенкова Г. А. 22.02-4.03.24</t>
  </si>
  <si>
    <t>Шевчук Т. Р. 22.01.-19.02.24</t>
  </si>
  <si>
    <t>Вазаева Л. Н. 6.02-14.02.24</t>
  </si>
  <si>
    <t>Добрецкая Н. Ю.-1.12.23-4.03.24</t>
  </si>
  <si>
    <t>Непомнящих С. Я. 30.01-6.03.24</t>
  </si>
  <si>
    <t>Петрова И. В. 6.02-5.03.24</t>
  </si>
  <si>
    <t>Добрецкая 19.01-12.03.24</t>
  </si>
  <si>
    <t>Засухина 6.12-19.01.24</t>
  </si>
  <si>
    <t>Добрецкая Н. Ю. 19.02-4.03.24</t>
  </si>
  <si>
    <t>Непомнящих С. Я. 14.02-14.03.24</t>
  </si>
  <si>
    <t>Зенкова Г. А. 23.08-13.09.23</t>
  </si>
  <si>
    <t>Петрова И. В. 26.09-23.10.23</t>
  </si>
  <si>
    <t>Добрецкая Н. Ю. 15.08-15.09.23</t>
  </si>
  <si>
    <t>Добрецкая Н. Ю. 1.12-15.02.23</t>
  </si>
  <si>
    <t>Зенкова Г. А. 2.02-14.02.24</t>
  </si>
  <si>
    <t>Засухина И. Ю.29.01.-7.02.24</t>
  </si>
  <si>
    <t>Добрецкая Н. Ю. 19.02-28.02.24</t>
  </si>
  <si>
    <t>Рыжкова А. А. 15.11-25.11.23</t>
  </si>
  <si>
    <t>Петрова И. В. 25.11-20.12.23</t>
  </si>
  <si>
    <t>Добрецкая Н. Ю. 2.10-23.11.23</t>
  </si>
  <si>
    <t>Добрецкая Н. Ю. 3.10-7.11.23</t>
  </si>
  <si>
    <t>Аргунова И. Н. 18.08-21.08.23</t>
  </si>
  <si>
    <t>Непомнящих С. Я.  28.08-11.10.23</t>
  </si>
  <si>
    <t>Голованова Е. В. 9.10-20.10.23</t>
  </si>
  <si>
    <t>Непомнящих С. Я.  21.10-21.11.23</t>
  </si>
  <si>
    <t>Добрецкая Н. Ю.  19.01-29.01.24</t>
  </si>
  <si>
    <t>Непомнящих С. Я. 15.06-30.06.23</t>
  </si>
  <si>
    <t>Непомнящих С. Я. 17.11-18.01.24</t>
  </si>
  <si>
    <t>Добрецкая Н. Ю. 17.10-11.12.23</t>
  </si>
  <si>
    <t>Шевчук Т. Р. 29.01-14.02.24</t>
  </si>
  <si>
    <t>Длобрецкая Н. Ю. 15.02-27.02.24</t>
  </si>
  <si>
    <t>Непомнящих. С. Я 12.01-20.02.24</t>
  </si>
  <si>
    <t>Добрецкая Н. Ю. 19.01.-20.02.24</t>
  </si>
  <si>
    <t>Непомнящих С. Я. 11.05-22.06.23</t>
  </si>
  <si>
    <t>Добрецкая Н. Ю. 1.11-9.01.24</t>
  </si>
  <si>
    <t>Зенкова г. А. 1.02-16.02.24</t>
  </si>
  <si>
    <t>Петрова И. В. 18.01.-24.02.24</t>
  </si>
  <si>
    <t>Добрецкая Н. Ю. 22.09-22.11.24</t>
  </si>
  <si>
    <t>Зенкова Г. А. 14.08.-27.09.24</t>
  </si>
  <si>
    <t>Добрецкая Н. Ю. 5.02-15.02.24</t>
  </si>
  <si>
    <t>15.0.24</t>
  </si>
  <si>
    <t>Добрецкая Н. Ю. 20.09-13.10.23</t>
  </si>
  <si>
    <t>Непомнящих  С. Я. 15.08.23-2.10.23</t>
  </si>
  <si>
    <t>Добрецкая Н.Ю. 17.08-2.10.23</t>
  </si>
  <si>
    <t>Непомнящих С. Я 25.10-24.11.23</t>
  </si>
  <si>
    <t>Непомнящих С. Я. 9.06-23.06.23</t>
  </si>
  <si>
    <t>Петрова 7.07.23-29.09.23</t>
  </si>
  <si>
    <t>Добрецкая Н. Ю. 25.10-20.12.23</t>
  </si>
  <si>
    <t>Добрецкая Н. Ю. 10.11-27.11.23</t>
  </si>
  <si>
    <t>Петрова И. В. 30.10.-25.12.23</t>
  </si>
  <si>
    <t>Зенкова Г. А 4.07.-13.09.23</t>
  </si>
  <si>
    <t>Петрова И. В. 11.09.-26.10.23</t>
  </si>
  <si>
    <t>Основы структурной геологии и геологического картирования /  Теоретические основы геокартирования</t>
  </si>
  <si>
    <t xml:space="preserve">Электроснабжение шахт и рудников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</si>
</sst>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20"/>
      <color theme="1"/>
      <name val="Times New Roman Cyr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Times New Roman Cyr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F243E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 Cyr"/>
      <family val="1"/>
      <charset val="204"/>
    </font>
    <font>
      <b/>
      <sz val="16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i/>
      <sz val="12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20"/>
      <color rgb="FFC00000"/>
      <name val="Times New Roman Cyr"/>
      <family val="1"/>
      <charset val="204"/>
    </font>
    <font>
      <sz val="11"/>
      <name val="Times New Roman"/>
      <family val="1"/>
      <charset val="204"/>
    </font>
    <font>
      <strike/>
      <sz val="11"/>
      <color theme="1"/>
      <name val="Times New Roman"/>
      <family val="1"/>
      <charset val="204"/>
    </font>
    <font>
      <b/>
      <i/>
      <sz val="20"/>
      <color theme="1"/>
      <name val="Times New Roman Cyr"/>
      <charset val="204"/>
    </font>
    <font>
      <sz val="11"/>
      <color theme="1"/>
      <name val="Times New Roman Cyr"/>
      <charset val="204"/>
    </font>
    <font>
      <b/>
      <sz val="20"/>
      <color theme="1"/>
      <name val="Times New Roman Cyr"/>
      <charset val="204"/>
    </font>
    <font>
      <b/>
      <u/>
      <sz val="18"/>
      <color theme="1"/>
      <name val="Times New Roman Cyr"/>
      <charset val="204"/>
    </font>
    <font>
      <b/>
      <sz val="11"/>
      <color theme="1"/>
      <name val="Times New Roman Cyr"/>
      <charset val="204"/>
    </font>
    <font>
      <b/>
      <i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0F243E"/>
      <name val="Times New Roman Cyr"/>
      <charset val="204"/>
    </font>
    <font>
      <b/>
      <sz val="12"/>
      <color theme="1"/>
      <name val="Times New Roman Cyr"/>
      <charset val="204"/>
    </font>
    <font>
      <sz val="11"/>
      <name val="Times New Roman Cyr"/>
      <charset val="204"/>
    </font>
    <font>
      <b/>
      <sz val="12"/>
      <name val="Times New Roman Cyr"/>
      <charset val="204"/>
    </font>
    <font>
      <b/>
      <sz val="14"/>
      <color theme="1"/>
      <name val="Times New Roman Cyr"/>
      <charset val="204"/>
    </font>
    <font>
      <sz val="12"/>
      <color rgb="FF000000"/>
      <name val="Times New Roman Cyr"/>
      <charset val="204"/>
    </font>
    <font>
      <sz val="12"/>
      <name val="Times New Roman Cyr"/>
      <charset val="204"/>
    </font>
    <font>
      <sz val="9"/>
      <color rgb="FF000000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sz val="11"/>
      <color rgb="FFFF0000"/>
      <name val="Times New Roman Cyr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BF8"/>
        <bgColor rgb="FFFEFBF8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33399"/>
      </left>
      <right style="thin">
        <color rgb="FF333399"/>
      </right>
      <top/>
      <bottom style="thin">
        <color rgb="FF3333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766">
    <xf numFmtId="0" fontId="0" fillId="0" borderId="0" xfId="0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top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14" fontId="9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/>
    </xf>
    <xf numFmtId="0" fontId="9" fillId="0" borderId="9" xfId="0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0" fillId="0" borderId="0" xfId="0" applyFill="1" applyBorder="1"/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164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64" fontId="8" fillId="0" borderId="7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top" wrapText="1"/>
    </xf>
    <xf numFmtId="14" fontId="11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0" fontId="18" fillId="0" borderId="0" xfId="0" applyFont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vertical="center"/>
    </xf>
    <xf numFmtId="164" fontId="18" fillId="0" borderId="2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8" fillId="0" borderId="22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164" fontId="18" fillId="0" borderId="19" xfId="0" applyNumberFormat="1" applyFon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 vertical="center" wrapText="1"/>
    </xf>
    <xf numFmtId="164" fontId="18" fillId="0" borderId="36" xfId="0" applyNumberFormat="1" applyFont="1" applyBorder="1" applyAlignment="1">
      <alignment horizontal="center" vertical="center" wrapText="1"/>
    </xf>
    <xf numFmtId="164" fontId="18" fillId="0" borderId="37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37" xfId="0" applyNumberFormat="1" applyFon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top"/>
    </xf>
    <xf numFmtId="14" fontId="26" fillId="0" borderId="5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14" fontId="7" fillId="3" borderId="5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/>
    </xf>
    <xf numFmtId="14" fontId="7" fillId="3" borderId="2" xfId="0" applyNumberFormat="1" applyFont="1" applyFill="1" applyBorder="1" applyAlignment="1">
      <alignment horizontal="center" vertical="top" wrapText="1"/>
    </xf>
    <xf numFmtId="14" fontId="0" fillId="3" borderId="2" xfId="0" applyNumberFormat="1" applyFill="1" applyBorder="1" applyAlignment="1">
      <alignment vertical="top"/>
    </xf>
    <xf numFmtId="0" fontId="0" fillId="3" borderId="2" xfId="0" applyFill="1" applyBorder="1" applyAlignment="1">
      <alignment vertical="top"/>
    </xf>
    <xf numFmtId="0" fontId="8" fillId="3" borderId="17" xfId="0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wrapText="1"/>
    </xf>
    <xf numFmtId="0" fontId="0" fillId="3" borderId="0" xfId="0" applyFill="1"/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center" wrapText="1"/>
    </xf>
    <xf numFmtId="14" fontId="9" fillId="3" borderId="2" xfId="0" applyNumberFormat="1" applyFont="1" applyFill="1" applyBorder="1" applyAlignment="1">
      <alignment horizontal="center" vertical="top" wrapText="1"/>
    </xf>
    <xf numFmtId="0" fontId="10" fillId="3" borderId="0" xfId="0" applyFont="1" applyFill="1" applyAlignment="1">
      <alignment vertical="top"/>
    </xf>
    <xf numFmtId="164" fontId="20" fillId="0" borderId="2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vertical="top" wrapText="1"/>
    </xf>
    <xf numFmtId="14" fontId="9" fillId="3" borderId="5" xfId="0" applyNumberFormat="1" applyFont="1" applyFill="1" applyBorder="1" applyAlignment="1">
      <alignment horizontal="center" vertical="top" wrapText="1"/>
    </xf>
    <xf numFmtId="164" fontId="8" fillId="3" borderId="7" xfId="0" applyNumberFormat="1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11" fillId="3" borderId="13" xfId="0" applyNumberFormat="1" applyFont="1" applyFill="1" applyBorder="1" applyAlignment="1">
      <alignment horizontal="center" vertical="top" wrapText="1"/>
    </xf>
    <xf numFmtId="14" fontId="11" fillId="3" borderId="17" xfId="0" applyNumberFormat="1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2" fillId="3" borderId="0" xfId="0" applyFont="1" applyFill="1" applyAlignment="1">
      <alignment wrapText="1"/>
    </xf>
    <xf numFmtId="164" fontId="15" fillId="3" borderId="0" xfId="0" applyNumberFormat="1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0" fillId="3" borderId="0" xfId="0" applyFill="1" applyBorder="1"/>
    <xf numFmtId="164" fontId="6" fillId="3" borderId="2" xfId="0" applyNumberFormat="1" applyFont="1" applyFill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164" fontId="0" fillId="3" borderId="0" xfId="0" applyNumberFormat="1" applyFill="1"/>
    <xf numFmtId="14" fontId="0" fillId="3" borderId="2" xfId="0" applyNumberFormat="1" applyFill="1" applyBorder="1" applyAlignment="1">
      <alignment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center" wrapText="1"/>
    </xf>
    <xf numFmtId="2" fontId="18" fillId="0" borderId="22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0" borderId="30" xfId="0" applyFont="1" applyBorder="1" applyAlignment="1">
      <alignment vertical="center" wrapText="1"/>
    </xf>
    <xf numFmtId="164" fontId="0" fillId="0" borderId="0" xfId="0" applyNumberFormat="1" applyAlignment="1">
      <alignment horizont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wrapText="1"/>
    </xf>
    <xf numFmtId="164" fontId="11" fillId="0" borderId="17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27" fillId="3" borderId="0" xfId="0" applyFont="1" applyFill="1"/>
    <xf numFmtId="0" fontId="7" fillId="3" borderId="0" xfId="0" applyFont="1" applyFill="1" applyAlignment="1">
      <alignment wrapText="1"/>
    </xf>
    <xf numFmtId="0" fontId="14" fillId="3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6" fillId="0" borderId="3" xfId="0" applyNumberFormat="1" applyFont="1" applyFill="1" applyBorder="1" applyAlignment="1">
      <alignment horizontal="center" vertical="center" wrapText="1"/>
    </xf>
    <xf numFmtId="14" fontId="8" fillId="3" borderId="2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center" vertical="top" wrapText="1"/>
    </xf>
    <xf numFmtId="14" fontId="4" fillId="3" borderId="0" xfId="0" applyNumberFormat="1" applyFont="1" applyFill="1" applyBorder="1" applyAlignment="1">
      <alignment horizontal="center"/>
    </xf>
    <xf numFmtId="14" fontId="0" fillId="3" borderId="0" xfId="0" applyNumberFormat="1" applyFill="1"/>
    <xf numFmtId="14" fontId="6" fillId="3" borderId="3" xfId="0" applyNumberFormat="1" applyFont="1" applyFill="1" applyBorder="1" applyAlignment="1">
      <alignment horizontal="center" vertical="center" wrapText="1"/>
    </xf>
    <xf numFmtId="14" fontId="15" fillId="3" borderId="0" xfId="0" applyNumberFormat="1" applyFont="1" applyFill="1" applyAlignment="1">
      <alignment horizont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top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top" wrapText="1"/>
    </xf>
    <xf numFmtId="164" fontId="0" fillId="0" borderId="0" xfId="0" applyNumberFormat="1" applyFill="1"/>
    <xf numFmtId="164" fontId="24" fillId="0" borderId="3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ill="1" applyBorder="1"/>
    <xf numFmtId="164" fontId="6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24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14" fontId="17" fillId="3" borderId="2" xfId="0" applyNumberFormat="1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14" fontId="17" fillId="3" borderId="5" xfId="0" applyNumberFormat="1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top" wrapText="1"/>
    </xf>
    <xf numFmtId="0" fontId="23" fillId="3" borderId="17" xfId="0" applyFont="1" applyFill="1" applyBorder="1" applyAlignment="1">
      <alignment horizontal="center" wrapText="1"/>
    </xf>
    <xf numFmtId="164" fontId="23" fillId="3" borderId="17" xfId="0" applyNumberFormat="1" applyFont="1" applyFill="1" applyBorder="1" applyAlignment="1">
      <alignment horizontal="center" vertical="center" wrapText="1"/>
    </xf>
    <xf numFmtId="14" fontId="17" fillId="3" borderId="2" xfId="0" applyNumberFormat="1" applyFont="1" applyFill="1" applyBorder="1" applyAlignment="1">
      <alignment horizontal="center" vertical="center" wrapText="1"/>
    </xf>
    <xf numFmtId="14" fontId="9" fillId="3" borderId="2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14" fontId="25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64" fontId="11" fillId="3" borderId="13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27" fillId="3" borderId="0" xfId="0" applyFont="1" applyFill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7" fillId="3" borderId="0" xfId="0" applyFont="1" applyFill="1"/>
    <xf numFmtId="0" fontId="0" fillId="0" borderId="0" xfId="0" applyNumberFormat="1" applyFill="1"/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Alignment="1">
      <alignment horizontal="center"/>
    </xf>
    <xf numFmtId="2" fontId="9" fillId="3" borderId="2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vertical="center"/>
    </xf>
    <xf numFmtId="14" fontId="11" fillId="3" borderId="17" xfId="0" applyNumberFormat="1" applyFont="1" applyFill="1" applyBorder="1" applyAlignment="1">
      <alignment horizontal="center" vertical="center" wrapText="1"/>
    </xf>
    <xf numFmtId="14" fontId="15" fillId="3" borderId="0" xfId="0" applyNumberFormat="1" applyFont="1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14" fontId="7" fillId="3" borderId="22" xfId="0" applyNumberFormat="1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0" borderId="0" xfId="0" applyFont="1" applyFill="1"/>
    <xf numFmtId="0" fontId="34" fillId="0" borderId="0" xfId="0" applyFont="1" applyFill="1" applyBorder="1" applyAlignment="1">
      <alignment horizontal="center"/>
    </xf>
    <xf numFmtId="14" fontId="34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4" fontId="33" fillId="0" borderId="0" xfId="0" applyNumberFormat="1" applyFont="1" applyFill="1"/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14" fontId="37" fillId="0" borderId="8" xfId="0" applyNumberFormat="1" applyFont="1" applyFill="1" applyBorder="1" applyAlignment="1">
      <alignment horizontal="center" vertical="center" wrapText="1"/>
    </xf>
    <xf numFmtId="0" fontId="38" fillId="0" borderId="0" xfId="0" applyFont="1" applyFill="1"/>
    <xf numFmtId="0" fontId="38" fillId="0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 wrapText="1"/>
    </xf>
    <xf numFmtId="14" fontId="38" fillId="3" borderId="2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14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164" fontId="38" fillId="0" borderId="2" xfId="0" applyNumberFormat="1" applyFont="1" applyFill="1" applyBorder="1" applyAlignment="1">
      <alignment horizontal="center" vertical="center" wrapText="1"/>
    </xf>
    <xf numFmtId="164" fontId="39" fillId="3" borderId="2" xfId="0" applyNumberFormat="1" applyFont="1" applyFill="1" applyBorder="1" applyAlignment="1">
      <alignment horizontal="center" vertical="center" wrapText="1"/>
    </xf>
    <xf numFmtId="164" fontId="38" fillId="3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14" fontId="42" fillId="0" borderId="17" xfId="0" applyNumberFormat="1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164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3" fillId="0" borderId="0" xfId="0" applyFont="1" applyFill="1" applyBorder="1"/>
    <xf numFmtId="0" fontId="37" fillId="0" borderId="2" xfId="0" applyFont="1" applyFill="1" applyBorder="1" applyAlignment="1">
      <alignment horizontal="center" vertical="center" wrapText="1"/>
    </xf>
    <xf numFmtId="0" fontId="33" fillId="3" borderId="0" xfId="0" applyFont="1" applyFill="1"/>
    <xf numFmtId="0" fontId="34" fillId="3" borderId="0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33" fillId="3" borderId="0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14" fontId="38" fillId="3" borderId="5" xfId="0" applyNumberFormat="1" applyFont="1" applyFill="1" applyBorder="1" applyAlignment="1">
      <alignment horizontal="center" vertical="center" wrapText="1"/>
    </xf>
    <xf numFmtId="14" fontId="38" fillId="3" borderId="5" xfId="0" applyNumberFormat="1" applyFont="1" applyFill="1" applyBorder="1" applyAlignment="1">
      <alignment horizontal="center" vertical="top" wrapText="1"/>
    </xf>
    <xf numFmtId="0" fontId="38" fillId="3" borderId="5" xfId="0" applyFont="1" applyFill="1" applyBorder="1" applyAlignment="1">
      <alignment horizontal="center" vertical="top" wrapText="1"/>
    </xf>
    <xf numFmtId="0" fontId="33" fillId="3" borderId="0" xfId="0" applyFont="1" applyFill="1" applyAlignment="1">
      <alignment vertical="top"/>
    </xf>
    <xf numFmtId="0" fontId="33" fillId="3" borderId="0" xfId="0" applyFont="1" applyFill="1" applyAlignment="1">
      <alignment wrapText="1"/>
    </xf>
    <xf numFmtId="0" fontId="38" fillId="3" borderId="2" xfId="0" applyFont="1" applyFill="1" applyBorder="1" applyAlignment="1">
      <alignment horizontal="center" vertical="top" wrapText="1"/>
    </xf>
    <xf numFmtId="0" fontId="44" fillId="0" borderId="2" xfId="0" applyFont="1" applyBorder="1" applyAlignment="1">
      <alignment horizontal="center" vertical="center" wrapText="1"/>
    </xf>
    <xf numFmtId="0" fontId="44" fillId="0" borderId="3" xfId="0" applyFont="1" applyBorder="1" applyAlignment="1">
      <alignment horizontal="center" vertical="center" wrapText="1"/>
    </xf>
    <xf numFmtId="14" fontId="38" fillId="3" borderId="2" xfId="0" applyNumberFormat="1" applyFont="1" applyFill="1" applyBorder="1" applyAlignment="1">
      <alignment horizontal="center" vertical="top" wrapText="1"/>
    </xf>
    <xf numFmtId="0" fontId="40" fillId="3" borderId="2" xfId="0" applyFont="1" applyFill="1" applyBorder="1" applyAlignment="1">
      <alignment horizontal="left" vertical="center" wrapText="1"/>
    </xf>
    <xf numFmtId="0" fontId="38" fillId="3" borderId="3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vertical="top"/>
    </xf>
    <xf numFmtId="164" fontId="38" fillId="3" borderId="3" xfId="0" applyNumberFormat="1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center" wrapText="1"/>
    </xf>
    <xf numFmtId="164" fontId="40" fillId="3" borderId="17" xfId="0" applyNumberFormat="1" applyFont="1" applyFill="1" applyBorder="1" applyAlignment="1">
      <alignment horizontal="center" vertical="center" wrapText="1"/>
    </xf>
    <xf numFmtId="0" fontId="40" fillId="3" borderId="17" xfId="0" applyFont="1" applyFill="1" applyBorder="1" applyAlignment="1">
      <alignment horizontal="center" vertical="top" wrapText="1"/>
    </xf>
    <xf numFmtId="0" fontId="40" fillId="3" borderId="17" xfId="0" applyFont="1" applyFill="1" applyBorder="1" applyAlignment="1">
      <alignment horizontal="center" wrapText="1"/>
    </xf>
    <xf numFmtId="0" fontId="40" fillId="3" borderId="4" xfId="0" applyFont="1" applyFill="1" applyBorder="1" applyAlignment="1">
      <alignment vertical="center" wrapText="1"/>
    </xf>
    <xf numFmtId="0" fontId="38" fillId="3" borderId="4" xfId="0" applyFont="1" applyFill="1" applyBorder="1" applyAlignment="1">
      <alignment horizontal="left" vertical="center" wrapText="1"/>
    </xf>
    <xf numFmtId="0" fontId="38" fillId="3" borderId="5" xfId="0" applyFont="1" applyFill="1" applyBorder="1" applyAlignment="1">
      <alignment horizontal="center" wrapText="1"/>
    </xf>
    <xf numFmtId="0" fontId="41" fillId="3" borderId="0" xfId="0" applyFont="1" applyFill="1" applyAlignment="1">
      <alignment vertical="top"/>
    </xf>
    <xf numFmtId="14" fontId="45" fillId="3" borderId="5" xfId="0" applyNumberFormat="1" applyFont="1" applyFill="1" applyBorder="1" applyAlignment="1">
      <alignment horizontal="center" vertical="top" wrapText="1"/>
    </xf>
    <xf numFmtId="0" fontId="45" fillId="3" borderId="5" xfId="0" applyFont="1" applyFill="1" applyBorder="1" applyAlignment="1">
      <alignment horizontal="center" vertical="top" wrapText="1"/>
    </xf>
    <xf numFmtId="0" fontId="38" fillId="3" borderId="2" xfId="0" applyFont="1" applyFill="1" applyBorder="1" applyAlignment="1">
      <alignment horizontal="center" vertical="top"/>
    </xf>
    <xf numFmtId="0" fontId="40" fillId="3" borderId="4" xfId="0" applyFont="1" applyFill="1" applyBorder="1" applyAlignment="1">
      <alignment horizontal="left" vertical="center" wrapText="1"/>
    </xf>
    <xf numFmtId="164" fontId="40" fillId="3" borderId="7" xfId="0" applyNumberFormat="1" applyFont="1" applyFill="1" applyBorder="1" applyAlignment="1">
      <alignment horizontal="center" vertical="center" wrapText="1"/>
    </xf>
    <xf numFmtId="14" fontId="45" fillId="3" borderId="9" xfId="0" applyNumberFormat="1" applyFont="1" applyFill="1" applyBorder="1" applyAlignment="1">
      <alignment horizontal="center" vertical="top" wrapText="1"/>
    </xf>
    <xf numFmtId="0" fontId="45" fillId="3" borderId="9" xfId="0" applyFont="1" applyFill="1" applyBorder="1" applyAlignment="1">
      <alignment horizontal="center" vertical="top" wrapText="1"/>
    </xf>
    <xf numFmtId="0" fontId="33" fillId="3" borderId="0" xfId="0" applyFont="1" applyFill="1" applyBorder="1"/>
    <xf numFmtId="0" fontId="37" fillId="0" borderId="3" xfId="0" applyFont="1" applyFill="1" applyBorder="1" applyAlignment="1">
      <alignment horizontal="center" vertical="center" wrapText="1"/>
    </xf>
    <xf numFmtId="14" fontId="37" fillId="0" borderId="3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vertical="center" wrapText="1"/>
    </xf>
    <xf numFmtId="14" fontId="38" fillId="0" borderId="5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14" fontId="38" fillId="0" borderId="5" xfId="0" applyNumberFormat="1" applyFont="1" applyFill="1" applyBorder="1" applyAlignment="1">
      <alignment vertical="center" wrapText="1"/>
    </xf>
    <xf numFmtId="164" fontId="40" fillId="0" borderId="17" xfId="0" applyNumberFormat="1" applyFont="1" applyFill="1" applyBorder="1" applyAlignment="1">
      <alignment horizontal="center" vertical="center" wrapText="1"/>
    </xf>
    <xf numFmtId="14" fontId="40" fillId="0" borderId="17" xfId="0" applyNumberFormat="1" applyFont="1" applyFill="1" applyBorder="1" applyAlignment="1">
      <alignment horizontal="center" vertical="center" wrapText="1"/>
    </xf>
    <xf numFmtId="164" fontId="40" fillId="0" borderId="7" xfId="0" applyNumberFormat="1" applyFont="1" applyFill="1" applyBorder="1" applyAlignment="1">
      <alignment horizontal="center"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 wrapText="1"/>
    </xf>
    <xf numFmtId="14" fontId="42" fillId="0" borderId="17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14" fontId="40" fillId="0" borderId="0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top"/>
    </xf>
    <xf numFmtId="0" fontId="38" fillId="0" borderId="0" xfId="0" applyFont="1" applyFill="1" applyAlignment="1">
      <alignment horizontal="center"/>
    </xf>
    <xf numFmtId="164" fontId="40" fillId="0" borderId="0" xfId="0" applyNumberFormat="1" applyFont="1" applyFill="1" applyAlignment="1">
      <alignment horizontal="center" vertical="center"/>
    </xf>
    <xf numFmtId="1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38" fillId="0" borderId="0" xfId="0" applyFont="1" applyFill="1" applyBorder="1"/>
    <xf numFmtId="0" fontId="38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5" borderId="2" xfId="0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4" fontId="37" fillId="3" borderId="3" xfId="0" applyNumberFormat="1" applyFont="1" applyFill="1" applyBorder="1" applyAlignment="1">
      <alignment horizontal="center" vertical="center" wrapText="1"/>
    </xf>
    <xf numFmtId="14" fontId="38" fillId="3" borderId="2" xfId="0" applyNumberFormat="1" applyFont="1" applyFill="1" applyBorder="1" applyAlignment="1">
      <alignment horizontal="center" vertical="center"/>
    </xf>
    <xf numFmtId="14" fontId="45" fillId="3" borderId="2" xfId="0" applyNumberFormat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14" fontId="38" fillId="3" borderId="0" xfId="0" applyNumberFormat="1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top"/>
    </xf>
    <xf numFmtId="14" fontId="7" fillId="0" borderId="2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46" fillId="0" borderId="40" xfId="0" applyFont="1" applyFill="1" applyBorder="1" applyAlignment="1" applyProtection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left"/>
    </xf>
    <xf numFmtId="0" fontId="38" fillId="0" borderId="1" xfId="0" applyFont="1" applyFill="1" applyBorder="1" applyAlignment="1">
      <alignment horizontal="left"/>
    </xf>
    <xf numFmtId="0" fontId="38" fillId="0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3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16" fillId="0" borderId="4" xfId="0" applyFont="1" applyBorder="1" applyAlignment="1">
      <alignment horizontal="left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47" fillId="3" borderId="2" xfId="0" applyFont="1" applyFill="1" applyBorder="1" applyAlignment="1">
      <alignment vertical="center" wrapText="1"/>
    </xf>
    <xf numFmtId="0" fontId="0" fillId="3" borderId="0" xfId="0" applyNumberFormat="1" applyFill="1" applyAlignment="1">
      <alignment horizontal="center"/>
    </xf>
    <xf numFmtId="0" fontId="38" fillId="3" borderId="0" xfId="0" applyNumberFormat="1" applyFont="1" applyFill="1" applyAlignment="1">
      <alignment horizontal="center" vertical="center"/>
    </xf>
    <xf numFmtId="0" fontId="37" fillId="3" borderId="3" xfId="0" applyNumberFormat="1" applyFont="1" applyFill="1" applyBorder="1" applyAlignment="1">
      <alignment horizontal="center" vertical="center" wrapText="1"/>
    </xf>
    <xf numFmtId="0" fontId="38" fillId="3" borderId="5" xfId="0" applyNumberFormat="1" applyFont="1" applyFill="1" applyBorder="1" applyAlignment="1">
      <alignment horizontal="center" vertical="center" wrapText="1"/>
    </xf>
    <xf numFmtId="0" fontId="38" fillId="3" borderId="2" xfId="0" applyNumberFormat="1" applyFont="1" applyFill="1" applyBorder="1" applyAlignment="1">
      <alignment horizontal="center" vertical="center" wrapText="1"/>
    </xf>
    <xf numFmtId="0" fontId="45" fillId="3" borderId="2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center" vertical="top" wrapText="1"/>
    </xf>
    <xf numFmtId="0" fontId="15" fillId="3" borderId="0" xfId="0" applyNumberFormat="1" applyFont="1" applyFill="1" applyAlignment="1">
      <alignment horizontal="center"/>
    </xf>
    <xf numFmtId="2" fontId="7" fillId="3" borderId="5" xfId="0" applyNumberFormat="1" applyFont="1" applyFill="1" applyBorder="1" applyAlignment="1">
      <alignment horizontal="center" vertical="center" wrapText="1"/>
    </xf>
    <xf numFmtId="2" fontId="4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  <xf numFmtId="0" fontId="38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164" fontId="42" fillId="0" borderId="17" xfId="0" applyNumberFormat="1" applyFont="1" applyFill="1" applyBorder="1" applyAlignment="1">
      <alignment horizontal="center" vertical="center" wrapText="1"/>
    </xf>
    <xf numFmtId="14" fontId="45" fillId="0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16" fillId="0" borderId="2" xfId="0" applyFont="1" applyFill="1" applyBorder="1" applyAlignment="1" applyProtection="1">
      <alignment vertical="center" wrapText="1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3" borderId="41" xfId="0" applyFont="1" applyFill="1" applyBorder="1" applyAlignment="1">
      <alignment horizontal="center" vertical="center" wrapText="1"/>
    </xf>
    <xf numFmtId="164" fontId="8" fillId="3" borderId="41" xfId="0" applyNumberFormat="1" applyFont="1" applyFill="1" applyBorder="1" applyAlignment="1">
      <alignment horizontal="center" vertical="center" wrapText="1"/>
    </xf>
    <xf numFmtId="14" fontId="8" fillId="3" borderId="41" xfId="0" applyNumberFormat="1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vertical="top" wrapText="1"/>
    </xf>
    <xf numFmtId="0" fontId="40" fillId="3" borderId="41" xfId="0" applyFont="1" applyFill="1" applyBorder="1" applyAlignment="1">
      <alignment horizontal="center" vertical="center" wrapText="1"/>
    </xf>
    <xf numFmtId="164" fontId="40" fillId="3" borderId="41" xfId="0" applyNumberFormat="1" applyFont="1" applyFill="1" applyBorder="1" applyAlignment="1">
      <alignment horizontal="center" vertical="center" wrapText="1"/>
    </xf>
    <xf numFmtId="14" fontId="40" fillId="3" borderId="41" xfId="0" applyNumberFormat="1" applyFont="1" applyFill="1" applyBorder="1" applyAlignment="1">
      <alignment horizontal="center" vertical="center" wrapText="1"/>
    </xf>
    <xf numFmtId="0" fontId="40" fillId="3" borderId="41" xfId="0" applyNumberFormat="1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164" fontId="40" fillId="3" borderId="2" xfId="0" applyNumberFormat="1" applyFont="1" applyFill="1" applyBorder="1" applyAlignment="1">
      <alignment horizontal="center" vertical="center" wrapText="1"/>
    </xf>
    <xf numFmtId="14" fontId="40" fillId="3" borderId="2" xfId="0" applyNumberFormat="1" applyFont="1" applyFill="1" applyBorder="1" applyAlignment="1">
      <alignment horizontal="center" vertical="center" wrapText="1"/>
    </xf>
    <xf numFmtId="0" fontId="40" fillId="3" borderId="2" xfId="0" applyNumberFormat="1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horizontal="center" vertical="center" wrapText="1"/>
    </xf>
    <xf numFmtId="2" fontId="40" fillId="0" borderId="41" xfId="0" applyNumberFormat="1" applyFont="1" applyFill="1" applyBorder="1" applyAlignment="1">
      <alignment horizontal="center" vertical="center" wrapText="1"/>
    </xf>
    <xf numFmtId="14" fontId="40" fillId="0" borderId="41" xfId="0" applyNumberFormat="1" applyFont="1" applyFill="1" applyBorder="1" applyAlignment="1">
      <alignment horizontal="center" vertical="top" wrapText="1"/>
    </xf>
    <xf numFmtId="0" fontId="40" fillId="0" borderId="41" xfId="0" applyFont="1" applyFill="1" applyBorder="1" applyAlignment="1">
      <alignment horizontal="center" wrapText="1"/>
    </xf>
    <xf numFmtId="0" fontId="40" fillId="0" borderId="41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2" fontId="40" fillId="0" borderId="2" xfId="0" applyNumberFormat="1" applyFont="1" applyFill="1" applyBorder="1" applyAlignment="1">
      <alignment horizontal="center" vertical="center" wrapText="1"/>
    </xf>
    <xf numFmtId="14" fontId="40" fillId="0" borderId="2" xfId="0" applyNumberFormat="1" applyFont="1" applyFill="1" applyBorder="1" applyAlignment="1">
      <alignment horizontal="center" vertical="top" wrapText="1"/>
    </xf>
    <xf numFmtId="0" fontId="40" fillId="0" borderId="2" xfId="0" applyFont="1" applyFill="1" applyBorder="1" applyAlignment="1">
      <alignment horizontal="center" wrapText="1"/>
    </xf>
    <xf numFmtId="14" fontId="9" fillId="0" borderId="2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64" fontId="49" fillId="0" borderId="0" xfId="0" applyNumberFormat="1" applyFont="1" applyFill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 applyProtection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8" fillId="3" borderId="0" xfId="0" applyFont="1" applyFill="1" applyBorder="1" applyAlignment="1">
      <alignment horizontal="center" wrapText="1"/>
    </xf>
    <xf numFmtId="0" fontId="30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wrapText="1"/>
    </xf>
    <xf numFmtId="2" fontId="17" fillId="3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4" fontId="9" fillId="3" borderId="36" xfId="0" applyNumberFormat="1" applyFont="1" applyFill="1" applyBorder="1" applyAlignment="1">
      <alignment horizontal="center" vertical="center" wrapText="1"/>
    </xf>
    <xf numFmtId="164" fontId="9" fillId="3" borderId="42" xfId="0" applyNumberFormat="1" applyFont="1" applyFill="1" applyBorder="1" applyAlignment="1">
      <alignment horizontal="center" vertical="center" wrapText="1"/>
    </xf>
    <xf numFmtId="164" fontId="9" fillId="3" borderId="32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/>
    <xf numFmtId="0" fontId="7" fillId="3" borderId="3" xfId="0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14" fontId="0" fillId="0" borderId="43" xfId="0" applyNumberFormat="1" applyFill="1" applyBorder="1" applyAlignment="1">
      <alignment vertical="top"/>
    </xf>
    <xf numFmtId="14" fontId="9" fillId="0" borderId="2" xfId="0" applyNumberFormat="1" applyFont="1" applyFill="1" applyBorder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3" borderId="9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0" fillId="3" borderId="3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 vertical="top" wrapText="1"/>
    </xf>
    <xf numFmtId="0" fontId="8" fillId="3" borderId="0" xfId="0" applyFont="1" applyFill="1" applyBorder="1" applyAlignment="1">
      <alignment horizontal="center" vertical="top" wrapText="1"/>
    </xf>
    <xf numFmtId="0" fontId="8" fillId="3" borderId="38" xfId="0" applyFont="1" applyFill="1" applyBorder="1" applyAlignment="1">
      <alignment horizontal="center" vertical="top" wrapText="1"/>
    </xf>
    <xf numFmtId="0" fontId="6" fillId="3" borderId="22" xfId="0" applyFont="1" applyFill="1" applyBorder="1" applyAlignment="1">
      <alignment horizontal="center" vertical="top" wrapText="1"/>
    </xf>
    <xf numFmtId="0" fontId="6" fillId="3" borderId="2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40" fillId="3" borderId="39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40" fillId="3" borderId="38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 vertical="center" wrapText="1"/>
    </xf>
    <xf numFmtId="0" fontId="40" fillId="3" borderId="23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top" wrapText="1"/>
    </xf>
    <xf numFmtId="0" fontId="37" fillId="0" borderId="23" xfId="0" applyFont="1" applyFill="1" applyBorder="1" applyAlignment="1">
      <alignment horizontal="center" vertical="top" wrapText="1"/>
    </xf>
    <xf numFmtId="0" fontId="37" fillId="0" borderId="3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top" wrapText="1"/>
    </xf>
    <xf numFmtId="0" fontId="40" fillId="0" borderId="3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/>
    </xf>
    <xf numFmtId="0" fontId="40" fillId="0" borderId="39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38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0" fontId="40" fillId="3" borderId="19" xfId="0" applyFont="1" applyFill="1" applyBorder="1" applyAlignment="1">
      <alignment horizontal="center" vertical="center" wrapText="1"/>
    </xf>
    <xf numFmtId="0" fontId="40" fillId="3" borderId="20" xfId="0" applyFont="1" applyFill="1" applyBorder="1" applyAlignment="1">
      <alignment horizontal="center" vertical="center" wrapText="1"/>
    </xf>
    <xf numFmtId="0" fontId="32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top" wrapText="1"/>
    </xf>
    <xf numFmtId="0" fontId="38" fillId="3" borderId="23" xfId="0" applyFont="1" applyFill="1" applyBorder="1" applyAlignment="1">
      <alignment horizontal="center" vertical="top" wrapText="1"/>
    </xf>
    <xf numFmtId="0" fontId="38" fillId="3" borderId="3" xfId="0" applyFont="1" applyFill="1" applyBorder="1" applyAlignment="1">
      <alignment horizontal="center" vertical="top" wrapText="1"/>
    </xf>
    <xf numFmtId="0" fontId="37" fillId="3" borderId="22" xfId="0" applyFont="1" applyFill="1" applyBorder="1" applyAlignment="1">
      <alignment horizontal="center" vertical="top" wrapText="1"/>
    </xf>
    <xf numFmtId="0" fontId="37" fillId="3" borderId="23" xfId="0" applyFont="1" applyFill="1" applyBorder="1" applyAlignment="1">
      <alignment horizontal="center" vertical="top" wrapText="1"/>
    </xf>
    <xf numFmtId="0" fontId="37" fillId="3" borderId="3" xfId="0" applyFont="1" applyFill="1" applyBorder="1" applyAlignment="1">
      <alignment horizontal="center" vertical="top" wrapText="1"/>
    </xf>
    <xf numFmtId="0" fontId="40" fillId="3" borderId="18" xfId="0" applyFont="1" applyFill="1" applyBorder="1" applyAlignment="1">
      <alignment horizontal="center" vertical="top" wrapText="1"/>
    </xf>
    <xf numFmtId="0" fontId="40" fillId="3" borderId="15" xfId="0" applyFont="1" applyFill="1" applyBorder="1" applyAlignment="1">
      <alignment horizontal="center" vertical="top" wrapText="1"/>
    </xf>
    <xf numFmtId="0" fontId="40" fillId="3" borderId="1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top"/>
    </xf>
    <xf numFmtId="0" fontId="7" fillId="3" borderId="23" xfId="0" applyFont="1" applyFill="1" applyBorder="1" applyAlignment="1">
      <alignment horizontal="center" vertical="top"/>
    </xf>
    <xf numFmtId="0" fontId="7" fillId="3" borderId="3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 applyProtection="1">
      <alignment horizontal="center" vertical="center" wrapText="1"/>
    </xf>
    <xf numFmtId="0" fontId="16" fillId="6" borderId="2" xfId="0" applyFont="1" applyFill="1" applyBorder="1" applyAlignment="1" applyProtection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164" fontId="7" fillId="6" borderId="2" xfId="0" applyNumberFormat="1" applyFont="1" applyFill="1" applyBorder="1" applyAlignment="1">
      <alignment horizontal="center" vertical="center" wrapText="1"/>
    </xf>
    <xf numFmtId="14" fontId="25" fillId="6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center" vertical="center" wrapText="1"/>
    </xf>
    <xf numFmtId="14" fontId="25" fillId="6" borderId="2" xfId="0" applyNumberFormat="1" applyFont="1" applyFill="1" applyBorder="1" applyAlignment="1">
      <alignment horizontal="center" vertical="center" wrapText="1"/>
    </xf>
    <xf numFmtId="0" fontId="51" fillId="6" borderId="2" xfId="0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14" fontId="9" fillId="6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2" fontId="9" fillId="6" borderId="2" xfId="0" applyNumberFormat="1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164" fontId="38" fillId="6" borderId="2" xfId="0" applyNumberFormat="1" applyFont="1" applyFill="1" applyBorder="1" applyAlignment="1">
      <alignment horizontal="center" vertical="center" wrapText="1"/>
    </xf>
    <xf numFmtId="14" fontId="45" fillId="6" borderId="5" xfId="0" applyNumberFormat="1" applyFont="1" applyFill="1" applyBorder="1" applyAlignment="1">
      <alignment horizontal="center" vertical="center" wrapText="1"/>
    </xf>
    <xf numFmtId="0" fontId="45" fillId="6" borderId="5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left" vertical="center" wrapText="1"/>
    </xf>
    <xf numFmtId="14" fontId="38" fillId="6" borderId="5" xfId="0" applyNumberFormat="1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vertical="center" wrapText="1"/>
    </xf>
    <xf numFmtId="14" fontId="38" fillId="6" borderId="5" xfId="0" applyNumberFormat="1" applyFont="1" applyFill="1" applyBorder="1" applyAlignment="1">
      <alignment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4" fontId="9" fillId="3" borderId="13" xfId="0" applyNumberFormat="1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33" fillId="3" borderId="13" xfId="0" applyFont="1" applyFill="1" applyBorder="1"/>
    <xf numFmtId="0" fontId="33" fillId="3" borderId="13" xfId="0" applyFont="1" applyFill="1" applyBorder="1" applyAlignment="1">
      <alignment wrapText="1"/>
    </xf>
    <xf numFmtId="164" fontId="43" fillId="3" borderId="13" xfId="0" applyNumberFormat="1" applyFont="1" applyFill="1" applyBorder="1" applyAlignment="1">
      <alignment horizontal="center"/>
    </xf>
    <xf numFmtId="0" fontId="43" fillId="3" borderId="13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12" fillId="3" borderId="13" xfId="0" applyFont="1" applyFill="1" applyBorder="1" applyAlignment="1">
      <alignment wrapText="1"/>
    </xf>
    <xf numFmtId="164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2">
    <cellStyle name="60% - Акцент5" xfId="1" builtinId="4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110" zoomScaleNormal="110" workbookViewId="0">
      <pane xSplit="6" ySplit="5" topLeftCell="G12" activePane="bottomRight" state="frozen"/>
      <selection activeCell="K10" sqref="K10"/>
      <selection pane="topRight" activeCell="K10" sqref="K10"/>
      <selection pane="bottomLeft" activeCell="K10" sqref="K10"/>
      <selection pane="bottomRight" activeCell="G18" sqref="G18"/>
    </sheetView>
  </sheetViews>
  <sheetFormatPr defaultColWidth="9.140625" defaultRowHeight="15" x14ac:dyDescent="0.25"/>
  <cols>
    <col min="1" max="1" width="4.85546875" style="244" customWidth="1"/>
    <col min="2" max="2" width="23.5703125" style="474" customWidth="1"/>
    <col min="3" max="3" width="31.140625" style="23" customWidth="1"/>
    <col min="4" max="4" width="14.85546875" style="244" customWidth="1"/>
    <col min="5" max="5" width="10.7109375" style="244" customWidth="1"/>
    <col min="6" max="6" width="10.7109375" style="1" customWidth="1"/>
    <col min="7" max="7" width="15.28515625" style="327" customWidth="1"/>
    <col min="8" max="8" width="19.5703125" style="1" customWidth="1"/>
    <col min="9" max="10" width="14.85546875" style="1" customWidth="1"/>
    <col min="11" max="11" width="14.7109375" style="1" customWidth="1"/>
    <col min="12" max="12" width="11" style="1" customWidth="1"/>
    <col min="13" max="13" width="11.28515625" style="1" customWidth="1"/>
    <col min="14" max="16384" width="9.140625" style="1"/>
  </cols>
  <sheetData>
    <row r="1" spans="1:13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3" ht="26.25" x14ac:dyDescent="0.4">
      <c r="A2" s="241"/>
      <c r="B2" s="473"/>
      <c r="C2" s="2"/>
      <c r="D2" s="241"/>
      <c r="E2" s="241"/>
      <c r="F2" s="2"/>
      <c r="G2" s="328"/>
      <c r="H2" s="2"/>
      <c r="I2" s="2"/>
      <c r="J2" s="2"/>
      <c r="K2" s="2"/>
    </row>
    <row r="3" spans="1:13" ht="26.25" x14ac:dyDescent="0.4">
      <c r="A3" s="584" t="s">
        <v>22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.75" thickBot="1" x14ac:dyDescent="0.3">
      <c r="A4" s="293"/>
      <c r="C4" s="4"/>
      <c r="D4" s="242"/>
      <c r="E4" s="242"/>
      <c r="F4" s="5"/>
    </row>
    <row r="5" spans="1:13" s="447" customFormat="1" ht="32.25" thickBot="1" x14ac:dyDescent="0.3">
      <c r="A5" s="332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24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s="447" customFormat="1" ht="85.5" customHeight="1" thickBot="1" x14ac:dyDescent="0.3">
      <c r="A6" s="52">
        <v>1</v>
      </c>
      <c r="B6" s="14" t="s">
        <v>20</v>
      </c>
      <c r="C6" s="14" t="s">
        <v>281</v>
      </c>
      <c r="D6" s="14" t="s">
        <v>59</v>
      </c>
      <c r="E6" s="14" t="s">
        <v>95</v>
      </c>
      <c r="F6" s="28">
        <v>6.5</v>
      </c>
      <c r="G6" s="314">
        <v>45096</v>
      </c>
      <c r="H6" s="14" t="s">
        <v>553</v>
      </c>
      <c r="I6" s="14" t="s">
        <v>667</v>
      </c>
      <c r="J6" s="63">
        <v>45184</v>
      </c>
      <c r="K6" s="14" t="s">
        <v>437</v>
      </c>
      <c r="L6" s="14">
        <v>8.6999999999999993</v>
      </c>
      <c r="M6" s="14">
        <v>6.6</v>
      </c>
    </row>
    <row r="7" spans="1:13" s="447" customFormat="1" ht="85.5" customHeight="1" thickBot="1" x14ac:dyDescent="0.3">
      <c r="A7" s="52">
        <v>2</v>
      </c>
      <c r="B7" s="14" t="s">
        <v>283</v>
      </c>
      <c r="C7" s="14" t="s">
        <v>284</v>
      </c>
      <c r="D7" s="14" t="s">
        <v>59</v>
      </c>
      <c r="E7" s="14" t="s">
        <v>96</v>
      </c>
      <c r="F7" s="28">
        <v>6</v>
      </c>
      <c r="G7" s="314">
        <v>45184</v>
      </c>
      <c r="H7" s="14" t="s">
        <v>603</v>
      </c>
      <c r="I7" s="14" t="s">
        <v>724</v>
      </c>
      <c r="J7" s="63">
        <v>45257</v>
      </c>
      <c r="K7" s="14" t="s">
        <v>437</v>
      </c>
      <c r="L7" s="14">
        <v>7.6</v>
      </c>
      <c r="M7" s="14">
        <v>6.2</v>
      </c>
    </row>
    <row r="8" spans="1:13" s="447" customFormat="1" ht="85.5" customHeight="1" thickBot="1" x14ac:dyDescent="0.3">
      <c r="A8" s="52">
        <v>3</v>
      </c>
      <c r="B8" s="14" t="s">
        <v>285</v>
      </c>
      <c r="C8" s="14" t="s">
        <v>286</v>
      </c>
      <c r="D8" s="14" t="s">
        <v>253</v>
      </c>
      <c r="E8" s="14" t="s">
        <v>97</v>
      </c>
      <c r="F8" s="28">
        <v>6.25</v>
      </c>
      <c r="G8" s="314">
        <v>45131</v>
      </c>
      <c r="H8" s="14" t="s">
        <v>580</v>
      </c>
      <c r="I8" s="14" t="s">
        <v>607</v>
      </c>
      <c r="J8" s="63">
        <v>45212</v>
      </c>
      <c r="K8" s="14" t="s">
        <v>437</v>
      </c>
      <c r="L8" s="14">
        <v>5.9</v>
      </c>
      <c r="M8" s="14">
        <v>3.8</v>
      </c>
    </row>
    <row r="9" spans="1:13" s="447" customFormat="1" ht="85.5" customHeight="1" thickBot="1" x14ac:dyDescent="0.3">
      <c r="A9" s="52">
        <v>4</v>
      </c>
      <c r="B9" s="14" t="s">
        <v>287</v>
      </c>
      <c r="C9" s="14" t="s">
        <v>288</v>
      </c>
      <c r="D9" s="14" t="s">
        <v>59</v>
      </c>
      <c r="E9" s="14" t="s">
        <v>98</v>
      </c>
      <c r="F9" s="60">
        <v>6.25</v>
      </c>
      <c r="G9" s="314">
        <v>45184</v>
      </c>
      <c r="H9" s="14" t="s">
        <v>594</v>
      </c>
      <c r="I9" s="14" t="s">
        <v>725</v>
      </c>
      <c r="J9" s="63">
        <v>45237</v>
      </c>
      <c r="K9" s="14" t="s">
        <v>437</v>
      </c>
      <c r="L9" s="14">
        <v>7</v>
      </c>
      <c r="M9" s="14">
        <v>5.2</v>
      </c>
    </row>
    <row r="10" spans="1:13" s="447" customFormat="1" ht="85.5" customHeight="1" thickBot="1" x14ac:dyDescent="0.3">
      <c r="A10" s="52">
        <v>5</v>
      </c>
      <c r="B10" s="14" t="s">
        <v>289</v>
      </c>
      <c r="C10" s="14" t="s">
        <v>290</v>
      </c>
      <c r="D10" s="14" t="s">
        <v>59</v>
      </c>
      <c r="E10" s="14" t="s">
        <v>99</v>
      </c>
      <c r="F10" s="43">
        <v>6.25</v>
      </c>
      <c r="G10" s="216">
        <v>45072</v>
      </c>
      <c r="H10" s="9" t="s">
        <v>518</v>
      </c>
      <c r="I10" s="10" t="s">
        <v>558</v>
      </c>
      <c r="J10" s="10">
        <v>45119</v>
      </c>
      <c r="K10" s="10" t="s">
        <v>437</v>
      </c>
      <c r="L10" s="559">
        <v>8.3000000000000007</v>
      </c>
      <c r="M10" s="9">
        <v>4.8</v>
      </c>
    </row>
    <row r="11" spans="1:13" s="447" customFormat="1" ht="85.5" customHeight="1" thickBot="1" x14ac:dyDescent="0.3">
      <c r="A11" s="52">
        <v>6</v>
      </c>
      <c r="B11" s="14" t="s">
        <v>291</v>
      </c>
      <c r="C11" s="14" t="s">
        <v>292</v>
      </c>
      <c r="D11" s="14" t="s">
        <v>59</v>
      </c>
      <c r="E11" s="14" t="s">
        <v>100</v>
      </c>
      <c r="F11" s="30">
        <v>6</v>
      </c>
      <c r="G11" s="10">
        <v>45124</v>
      </c>
      <c r="H11" s="9" t="s">
        <v>572</v>
      </c>
      <c r="I11" s="9" t="s">
        <v>726</v>
      </c>
      <c r="J11" s="10">
        <v>45183</v>
      </c>
      <c r="K11" s="9" t="s">
        <v>437</v>
      </c>
      <c r="L11" s="9">
        <v>6.1</v>
      </c>
      <c r="M11" s="9">
        <v>4.4000000000000004</v>
      </c>
    </row>
    <row r="12" spans="1:13" s="447" customFormat="1" ht="85.5" customHeight="1" thickBot="1" x14ac:dyDescent="0.3">
      <c r="A12" s="52">
        <v>7</v>
      </c>
      <c r="B12" s="14" t="s">
        <v>293</v>
      </c>
      <c r="C12" s="14" t="s">
        <v>294</v>
      </c>
      <c r="D12" s="14" t="s">
        <v>59</v>
      </c>
      <c r="E12" s="14" t="s">
        <v>101</v>
      </c>
      <c r="F12" s="30">
        <v>6.5</v>
      </c>
      <c r="G12" s="10">
        <v>45156</v>
      </c>
      <c r="H12" s="9" t="s">
        <v>578</v>
      </c>
      <c r="I12" s="9" t="s">
        <v>727</v>
      </c>
      <c r="J12" s="10">
        <v>45210</v>
      </c>
      <c r="K12" s="9" t="s">
        <v>437</v>
      </c>
      <c r="L12" s="9">
        <v>8.1999999999999993</v>
      </c>
      <c r="M12" s="9">
        <v>5.0999999999999996</v>
      </c>
    </row>
    <row r="13" spans="1:13" s="447" customFormat="1" ht="85.5" customHeight="1" thickBot="1" x14ac:dyDescent="0.3">
      <c r="A13" s="52">
        <v>8</v>
      </c>
      <c r="B13" s="64" t="s">
        <v>390</v>
      </c>
      <c r="C13" s="14" t="s">
        <v>295</v>
      </c>
      <c r="D13" s="14" t="s">
        <v>59</v>
      </c>
      <c r="E13" s="64" t="s">
        <v>391</v>
      </c>
      <c r="F13" s="29">
        <v>6.25</v>
      </c>
      <c r="G13" s="10">
        <v>45205</v>
      </c>
      <c r="H13" s="9" t="s">
        <v>728</v>
      </c>
      <c r="I13" s="9" t="s">
        <v>729</v>
      </c>
      <c r="J13" s="10">
        <v>45251</v>
      </c>
      <c r="K13" s="10" t="s">
        <v>437</v>
      </c>
      <c r="L13" s="9">
        <v>7.3</v>
      </c>
      <c r="M13" s="9">
        <v>5.4</v>
      </c>
    </row>
    <row r="14" spans="1:13" s="447" customFormat="1" ht="15.75" x14ac:dyDescent="0.25">
      <c r="A14" s="585" t="s">
        <v>15</v>
      </c>
      <c r="B14" s="586"/>
      <c r="C14" s="586"/>
      <c r="D14" s="587"/>
      <c r="E14" s="32"/>
      <c r="F14" s="44">
        <f>SUM(F6:F13)</f>
        <v>50</v>
      </c>
      <c r="G14" s="311"/>
      <c r="H14" s="32"/>
      <c r="I14" s="32"/>
      <c r="J14" s="32"/>
      <c r="K14" s="442"/>
      <c r="L14" s="44">
        <f>SUM(L10:L13)</f>
        <v>29.900000000000002</v>
      </c>
      <c r="M14" s="44">
        <f>SUM(M6:M13)</f>
        <v>41.5</v>
      </c>
    </row>
    <row r="15" spans="1:13" s="447" customFormat="1" ht="16.5" thickBot="1" x14ac:dyDescent="0.3">
      <c r="A15" s="588" t="s">
        <v>16</v>
      </c>
      <c r="B15" s="589"/>
      <c r="C15" s="589"/>
      <c r="D15" s="590"/>
      <c r="E15" s="590"/>
      <c r="F15" s="590"/>
      <c r="G15" s="590"/>
      <c r="H15" s="590"/>
      <c r="I15" s="590"/>
      <c r="J15" s="590"/>
      <c r="K15" s="590"/>
      <c r="L15" s="590"/>
      <c r="M15" s="591"/>
    </row>
    <row r="16" spans="1:13" s="447" customFormat="1" ht="79.5" thickBot="1" x14ac:dyDescent="0.3">
      <c r="A16" s="557">
        <v>9</v>
      </c>
      <c r="B16" s="764" t="s">
        <v>296</v>
      </c>
      <c r="C16" s="765" t="s">
        <v>562</v>
      </c>
      <c r="D16" s="14" t="s">
        <v>66</v>
      </c>
      <c r="E16" s="82" t="s">
        <v>194</v>
      </c>
      <c r="F16" s="82">
        <v>12</v>
      </c>
      <c r="G16" s="238">
        <v>45126</v>
      </c>
      <c r="H16" s="82" t="s">
        <v>575</v>
      </c>
      <c r="I16" s="82" t="s">
        <v>601</v>
      </c>
      <c r="J16" s="238">
        <v>45266</v>
      </c>
      <c r="K16" s="238" t="s">
        <v>437</v>
      </c>
      <c r="L16" s="82">
        <v>12.6</v>
      </c>
      <c r="M16" s="82">
        <v>11.4</v>
      </c>
    </row>
    <row r="17" spans="1:13" s="447" customFormat="1" ht="87.75" customHeight="1" thickBot="1" x14ac:dyDescent="0.3">
      <c r="A17" s="27">
        <v>10</v>
      </c>
      <c r="B17" s="14" t="s">
        <v>275</v>
      </c>
      <c r="C17" s="14" t="s">
        <v>276</v>
      </c>
      <c r="D17" s="558" t="s">
        <v>66</v>
      </c>
      <c r="E17" s="558" t="s">
        <v>106</v>
      </c>
      <c r="F17" s="43">
        <v>12</v>
      </c>
      <c r="G17" s="560">
        <v>45187</v>
      </c>
      <c r="H17" s="9" t="s">
        <v>604</v>
      </c>
      <c r="I17" s="9" t="s">
        <v>629</v>
      </c>
      <c r="J17" s="10">
        <v>45251</v>
      </c>
      <c r="K17" s="238" t="s">
        <v>437</v>
      </c>
      <c r="L17" s="9">
        <v>13.7</v>
      </c>
      <c r="M17" s="9">
        <v>11.4</v>
      </c>
    </row>
    <row r="18" spans="1:13" s="447" customFormat="1" ht="70.5" customHeight="1" thickBot="1" x14ac:dyDescent="0.3">
      <c r="A18" s="27">
        <v>11</v>
      </c>
      <c r="B18" s="14" t="s">
        <v>277</v>
      </c>
      <c r="C18" s="14" t="s">
        <v>278</v>
      </c>
      <c r="D18" s="14" t="s">
        <v>66</v>
      </c>
      <c r="E18" s="14" t="s">
        <v>90</v>
      </c>
      <c r="F18" s="28">
        <v>12</v>
      </c>
      <c r="G18" s="10">
        <v>45253</v>
      </c>
      <c r="H18" s="9" t="s">
        <v>687</v>
      </c>
      <c r="I18" s="9" t="s">
        <v>704</v>
      </c>
      <c r="J18" s="10">
        <v>45352</v>
      </c>
      <c r="K18" s="9" t="s">
        <v>437</v>
      </c>
      <c r="L18" s="9">
        <v>12.4</v>
      </c>
      <c r="M18" s="9">
        <v>10.3</v>
      </c>
    </row>
    <row r="19" spans="1:13" s="445" customFormat="1" ht="16.5" customHeight="1" thickBot="1" x14ac:dyDescent="0.3">
      <c r="A19" s="592"/>
      <c r="B19" s="593"/>
      <c r="C19" s="593"/>
      <c r="D19" s="593"/>
      <c r="E19" s="593"/>
      <c r="F19" s="42">
        <f>SUM(F16:F18)</f>
        <v>36</v>
      </c>
      <c r="G19" s="312"/>
      <c r="H19" s="313"/>
      <c r="I19" s="313"/>
      <c r="J19" s="312"/>
      <c r="K19" s="313"/>
      <c r="L19" s="42">
        <f>SUM(L16:L18)</f>
        <v>38.699999999999996</v>
      </c>
      <c r="M19" s="42">
        <f>SUM(M16:M18)</f>
        <v>33.1</v>
      </c>
    </row>
    <row r="20" spans="1:13" s="445" customFormat="1" ht="16.5" thickBot="1" x14ac:dyDescent="0.3">
      <c r="A20" s="594" t="s">
        <v>18</v>
      </c>
      <c r="B20" s="594"/>
      <c r="C20" s="594"/>
      <c r="D20" s="594"/>
      <c r="E20" s="594"/>
      <c r="F20" s="594"/>
      <c r="G20" s="594"/>
      <c r="H20" s="594"/>
      <c r="I20" s="594"/>
      <c r="J20" s="594"/>
      <c r="K20" s="594"/>
      <c r="L20" s="594"/>
      <c r="M20" s="594"/>
    </row>
    <row r="21" spans="1:13" s="445" customFormat="1" ht="16.5" thickBot="1" x14ac:dyDescent="0.3">
      <c r="A21" s="337"/>
      <c r="B21" s="476"/>
      <c r="C21" s="136"/>
      <c r="D21" s="136"/>
      <c r="E21" s="27"/>
      <c r="F21" s="28"/>
      <c r="G21" s="181"/>
      <c r="H21" s="52"/>
      <c r="I21" s="52"/>
      <c r="J21" s="181"/>
      <c r="K21" s="52"/>
      <c r="L21" s="52"/>
      <c r="M21" s="52"/>
    </row>
    <row r="22" spans="1:13" s="445" customFormat="1" ht="107.25" customHeight="1" thickBot="1" x14ac:dyDescent="0.3">
      <c r="A22" s="14">
        <v>12</v>
      </c>
      <c r="B22" s="14" t="s">
        <v>279</v>
      </c>
      <c r="C22" s="14" t="s">
        <v>403</v>
      </c>
      <c r="D22" s="14" t="s">
        <v>77</v>
      </c>
      <c r="E22" s="14" t="s">
        <v>91</v>
      </c>
      <c r="F22" s="29">
        <v>10</v>
      </c>
      <c r="G22" s="181">
        <v>45281</v>
      </c>
      <c r="H22" s="52" t="s">
        <v>720</v>
      </c>
      <c r="I22" s="52" t="s">
        <v>721</v>
      </c>
      <c r="J22" s="181">
        <v>45350</v>
      </c>
      <c r="K22" s="52" t="s">
        <v>437</v>
      </c>
      <c r="L22" s="52">
        <v>10</v>
      </c>
      <c r="M22" s="52">
        <v>8</v>
      </c>
    </row>
    <row r="23" spans="1:13" s="445" customFormat="1" ht="107.25" customHeight="1" thickBot="1" x14ac:dyDescent="0.3">
      <c r="A23" s="14">
        <v>13</v>
      </c>
      <c r="B23" s="14" t="s">
        <v>280</v>
      </c>
      <c r="C23" s="14" t="s">
        <v>404</v>
      </c>
      <c r="D23" s="14" t="s">
        <v>77</v>
      </c>
      <c r="E23" s="14" t="s">
        <v>105</v>
      </c>
      <c r="F23" s="28">
        <v>10</v>
      </c>
      <c r="G23" s="181">
        <v>45244</v>
      </c>
      <c r="H23" s="52" t="s">
        <v>722</v>
      </c>
      <c r="I23" s="52" t="s">
        <v>723</v>
      </c>
      <c r="J23" s="181">
        <v>45280</v>
      </c>
      <c r="K23" s="52" t="s">
        <v>437</v>
      </c>
      <c r="L23" s="52">
        <v>12.6</v>
      </c>
      <c r="M23" s="52">
        <v>10.5</v>
      </c>
    </row>
    <row r="24" spans="1:13" s="445" customFormat="1" ht="107.25" customHeight="1" thickBot="1" x14ac:dyDescent="0.3">
      <c r="A24" s="54">
        <v>14</v>
      </c>
      <c r="B24" s="14" t="s">
        <v>282</v>
      </c>
      <c r="C24" s="14" t="s">
        <v>538</v>
      </c>
      <c r="D24" s="14" t="s">
        <v>77</v>
      </c>
      <c r="E24" s="14" t="s">
        <v>68</v>
      </c>
      <c r="F24" s="29">
        <v>10</v>
      </c>
      <c r="G24" s="181">
        <v>45096</v>
      </c>
      <c r="H24" s="52" t="s">
        <v>537</v>
      </c>
      <c r="I24" s="52" t="s">
        <v>579</v>
      </c>
      <c r="J24" s="181">
        <v>45180</v>
      </c>
      <c r="K24" s="52" t="s">
        <v>437</v>
      </c>
      <c r="L24" s="52">
        <v>10.9</v>
      </c>
      <c r="M24" s="52">
        <v>9.6</v>
      </c>
    </row>
    <row r="25" spans="1:13" s="19" customFormat="1" ht="15.75" x14ac:dyDescent="0.25">
      <c r="A25" s="580" t="s">
        <v>15</v>
      </c>
      <c r="B25" s="581"/>
      <c r="C25" s="581"/>
      <c r="D25" s="582"/>
      <c r="E25" s="442"/>
      <c r="F25" s="39">
        <f>SUM(F22:F24)</f>
        <v>30</v>
      </c>
      <c r="G25" s="329"/>
      <c r="H25" s="47"/>
      <c r="I25" s="47"/>
      <c r="J25" s="46"/>
      <c r="K25" s="47"/>
      <c r="L25" s="39">
        <f>SUM(L21:L24)</f>
        <v>33.5</v>
      </c>
      <c r="M25" s="39">
        <f>SUM(M21:M24)</f>
        <v>28.1</v>
      </c>
    </row>
    <row r="26" spans="1:13" ht="18.75" x14ac:dyDescent="0.3">
      <c r="F26" s="40">
        <f>F25+F19+F14</f>
        <v>116</v>
      </c>
      <c r="G26" s="330"/>
      <c r="H26" s="41"/>
      <c r="I26" s="41"/>
      <c r="J26" s="41"/>
      <c r="K26" s="41"/>
      <c r="L26" s="40">
        <f>L14+L19+L25</f>
        <v>102.1</v>
      </c>
      <c r="M26" s="40">
        <f>M14+M19+M25</f>
        <v>102.69999999999999</v>
      </c>
    </row>
    <row r="30" spans="1:13" x14ac:dyDescent="0.25">
      <c r="J30" s="24"/>
    </row>
  </sheetData>
  <mergeCells count="7">
    <mergeCell ref="A25:D25"/>
    <mergeCell ref="A1:K1"/>
    <mergeCell ref="A3:M3"/>
    <mergeCell ref="A14:D14"/>
    <mergeCell ref="A15:M15"/>
    <mergeCell ref="A19:E19"/>
    <mergeCell ref="A20:M20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10" workbookViewId="0">
      <pane xSplit="6" ySplit="5" topLeftCell="G15" activePane="bottomRight" state="frozen"/>
      <selection activeCell="C8" sqref="C8"/>
      <selection pane="topRight" activeCell="C8" sqref="C8"/>
      <selection pane="bottomLeft" activeCell="C8" sqref="C8"/>
      <selection pane="bottomRight" activeCell="A24" sqref="A24:M24"/>
    </sheetView>
  </sheetViews>
  <sheetFormatPr defaultColWidth="9.140625" defaultRowHeight="15" x14ac:dyDescent="0.25"/>
  <cols>
    <col min="1" max="1" width="5.42578125" style="158" customWidth="1"/>
    <col min="2" max="2" width="21.5703125" style="158" customWidth="1"/>
    <col min="3" max="3" width="32.42578125" style="198" customWidth="1"/>
    <col min="4" max="4" width="16.42578125" style="296" customWidth="1"/>
    <col min="5" max="5" width="10.7109375" style="296" customWidth="1"/>
    <col min="6" max="6" width="8.42578125" style="158" customWidth="1"/>
    <col min="7" max="7" width="15.85546875" style="158" customWidth="1"/>
    <col min="8" max="8" width="20.140625" style="198" customWidth="1"/>
    <col min="9" max="9" width="14.28515625" style="158" customWidth="1"/>
    <col min="10" max="10" width="15.28515625" style="158" customWidth="1"/>
    <col min="11" max="11" width="14.7109375" style="158" customWidth="1"/>
    <col min="12" max="13" width="10.5703125" style="158" customWidth="1"/>
    <col min="14" max="16384" width="9.140625" style="158"/>
  </cols>
  <sheetData>
    <row r="1" spans="1:13" ht="25.5" x14ac:dyDescent="0.3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3" ht="26.25" x14ac:dyDescent="0.4">
      <c r="A2" s="182"/>
      <c r="B2" s="182"/>
      <c r="C2" s="182"/>
      <c r="D2" s="294"/>
      <c r="E2" s="294"/>
      <c r="F2" s="182"/>
      <c r="G2" s="182"/>
      <c r="H2" s="552"/>
      <c r="I2" s="182"/>
      <c r="J2" s="182"/>
      <c r="K2" s="182"/>
    </row>
    <row r="3" spans="1:13" ht="26.25" x14ac:dyDescent="0.4">
      <c r="A3" s="605" t="s">
        <v>27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ht="15.75" thickBot="1" x14ac:dyDescent="0.3">
      <c r="A4" s="183"/>
      <c r="C4" s="184"/>
      <c r="D4" s="300"/>
      <c r="E4" s="300"/>
      <c r="F4" s="185"/>
    </row>
    <row r="5" spans="1:13" ht="32.25" thickBot="1" x14ac:dyDescent="0.3">
      <c r="A5" s="220" t="s">
        <v>2</v>
      </c>
      <c r="B5" s="221" t="s">
        <v>3</v>
      </c>
      <c r="C5" s="221" t="s">
        <v>4</v>
      </c>
      <c r="D5" s="291" t="s">
        <v>5</v>
      </c>
      <c r="E5" s="291" t="s">
        <v>6</v>
      </c>
      <c r="F5" s="221" t="s">
        <v>7</v>
      </c>
      <c r="G5" s="221" t="s">
        <v>8</v>
      </c>
      <c r="H5" s="551" t="s">
        <v>9</v>
      </c>
      <c r="I5" s="221" t="s">
        <v>10</v>
      </c>
      <c r="J5" s="221" t="s">
        <v>11</v>
      </c>
      <c r="K5" s="221" t="s">
        <v>12</v>
      </c>
      <c r="L5" s="221" t="s">
        <v>13</v>
      </c>
      <c r="M5" s="221" t="s">
        <v>14</v>
      </c>
    </row>
    <row r="6" spans="1:13" s="296" customFormat="1" ht="80.25" customHeight="1" thickBot="1" x14ac:dyDescent="0.3">
      <c r="A6" s="49">
        <v>1</v>
      </c>
      <c r="B6" s="14" t="s">
        <v>376</v>
      </c>
      <c r="C6" s="14" t="s">
        <v>377</v>
      </c>
      <c r="D6" s="14" t="s">
        <v>59</v>
      </c>
      <c r="E6" s="14" t="s">
        <v>184</v>
      </c>
      <c r="F6" s="206">
        <v>7</v>
      </c>
      <c r="G6" s="271">
        <v>45062</v>
      </c>
      <c r="H6" s="31" t="s">
        <v>516</v>
      </c>
      <c r="I6" s="272" t="s">
        <v>557</v>
      </c>
      <c r="J6" s="273">
        <v>45114</v>
      </c>
      <c r="K6" s="272" t="s">
        <v>437</v>
      </c>
      <c r="L6" s="272">
        <v>8.8000000000000007</v>
      </c>
      <c r="M6" s="272">
        <v>6.7</v>
      </c>
    </row>
    <row r="7" spans="1:13" s="296" customFormat="1" ht="80.25" customHeight="1" thickBot="1" x14ac:dyDescent="0.3">
      <c r="A7" s="27">
        <v>2</v>
      </c>
      <c r="B7" s="14" t="s">
        <v>378</v>
      </c>
      <c r="C7" s="14" t="s">
        <v>379</v>
      </c>
      <c r="D7" s="14" t="s">
        <v>253</v>
      </c>
      <c r="E7" s="14" t="s">
        <v>137</v>
      </c>
      <c r="F7" s="206">
        <v>8</v>
      </c>
      <c r="G7" s="273">
        <v>45177</v>
      </c>
      <c r="H7" s="31" t="s">
        <v>587</v>
      </c>
      <c r="I7" s="272" t="s">
        <v>746</v>
      </c>
      <c r="J7" s="273">
        <v>45212</v>
      </c>
      <c r="K7" s="272" t="s">
        <v>437</v>
      </c>
      <c r="L7" s="272">
        <v>9.3000000000000007</v>
      </c>
      <c r="M7" s="272">
        <v>6.7</v>
      </c>
    </row>
    <row r="8" spans="1:13" s="232" customFormat="1" ht="80.25" customHeight="1" thickBot="1" x14ac:dyDescent="0.3">
      <c r="A8" s="27">
        <v>3</v>
      </c>
      <c r="B8" s="14" t="s">
        <v>191</v>
      </c>
      <c r="C8" s="14" t="s">
        <v>380</v>
      </c>
      <c r="D8" s="14" t="s">
        <v>59</v>
      </c>
      <c r="E8" s="14" t="s">
        <v>138</v>
      </c>
      <c r="F8" s="206">
        <v>8</v>
      </c>
      <c r="G8" s="277">
        <v>45097</v>
      </c>
      <c r="H8" s="27" t="s">
        <v>560</v>
      </c>
      <c r="I8" s="58" t="s">
        <v>600</v>
      </c>
      <c r="J8" s="277">
        <v>45202</v>
      </c>
      <c r="K8" s="58" t="s">
        <v>437</v>
      </c>
      <c r="L8" s="58">
        <v>11.9</v>
      </c>
      <c r="M8" s="58">
        <v>9</v>
      </c>
    </row>
    <row r="9" spans="1:13" s="296" customFormat="1" ht="80.25" customHeight="1" thickBot="1" x14ac:dyDescent="0.3">
      <c r="A9" s="27">
        <v>4</v>
      </c>
      <c r="B9" s="14" t="s">
        <v>381</v>
      </c>
      <c r="C9" s="14" t="s">
        <v>382</v>
      </c>
      <c r="D9" s="14" t="s">
        <v>253</v>
      </c>
      <c r="E9" s="14" t="s">
        <v>139</v>
      </c>
      <c r="F9" s="206">
        <v>7</v>
      </c>
      <c r="G9" s="277">
        <v>45107</v>
      </c>
      <c r="H9" s="27" t="s">
        <v>563</v>
      </c>
      <c r="I9" s="58" t="s">
        <v>747</v>
      </c>
      <c r="J9" s="277">
        <v>45201</v>
      </c>
      <c r="K9" s="58" t="s">
        <v>437</v>
      </c>
      <c r="L9" s="58">
        <v>11.5</v>
      </c>
      <c r="M9" s="58">
        <v>8.1999999999999993</v>
      </c>
    </row>
    <row r="10" spans="1:13" s="296" customFormat="1" ht="80.25" customHeight="1" thickBot="1" x14ac:dyDescent="0.3">
      <c r="A10" s="27">
        <v>5</v>
      </c>
      <c r="B10" s="14" t="s">
        <v>383</v>
      </c>
      <c r="C10" s="14" t="s">
        <v>384</v>
      </c>
      <c r="D10" s="14" t="s">
        <v>253</v>
      </c>
      <c r="E10" s="14" t="s">
        <v>140</v>
      </c>
      <c r="F10" s="206">
        <v>8</v>
      </c>
      <c r="G10" s="271">
        <v>45103</v>
      </c>
      <c r="H10" s="27" t="s">
        <v>569</v>
      </c>
      <c r="I10" s="58" t="s">
        <v>748</v>
      </c>
      <c r="J10" s="277">
        <v>45201</v>
      </c>
      <c r="K10" s="277" t="s">
        <v>437</v>
      </c>
      <c r="L10" s="58">
        <v>10.8</v>
      </c>
      <c r="M10" s="58">
        <v>7.3</v>
      </c>
    </row>
    <row r="11" spans="1:13" s="296" customFormat="1" ht="80.25" customHeight="1" thickBot="1" x14ac:dyDescent="0.3">
      <c r="A11" s="27">
        <v>6</v>
      </c>
      <c r="B11" s="14" t="s">
        <v>385</v>
      </c>
      <c r="C11" s="14" t="s">
        <v>386</v>
      </c>
      <c r="D11" s="14" t="s">
        <v>59</v>
      </c>
      <c r="E11" s="14" t="s">
        <v>141</v>
      </c>
      <c r="F11" s="206">
        <v>6</v>
      </c>
      <c r="G11" s="271">
        <v>45251</v>
      </c>
      <c r="H11" s="27" t="s">
        <v>639</v>
      </c>
      <c r="I11" s="58" t="s">
        <v>673</v>
      </c>
      <c r="J11" s="318">
        <v>44983</v>
      </c>
      <c r="K11" s="58" t="s">
        <v>437</v>
      </c>
      <c r="L11" s="58">
        <v>7.5</v>
      </c>
      <c r="M11" s="58">
        <v>5.5</v>
      </c>
    </row>
    <row r="12" spans="1:13" s="146" customFormat="1" ht="80.25" customHeight="1" thickBot="1" x14ac:dyDescent="0.3">
      <c r="A12" s="27">
        <v>7</v>
      </c>
      <c r="B12" s="14" t="s">
        <v>387</v>
      </c>
      <c r="C12" s="14" t="s">
        <v>388</v>
      </c>
      <c r="D12" s="14" t="s">
        <v>59</v>
      </c>
      <c r="E12" s="14" t="s">
        <v>142</v>
      </c>
      <c r="F12" s="206">
        <v>6</v>
      </c>
      <c r="G12" s="271">
        <v>45306</v>
      </c>
      <c r="H12" s="27" t="s">
        <v>684</v>
      </c>
      <c r="I12" s="58" t="s">
        <v>685</v>
      </c>
      <c r="J12" s="277">
        <v>45331</v>
      </c>
      <c r="K12" s="58" t="s">
        <v>437</v>
      </c>
      <c r="L12" s="58">
        <v>8.4</v>
      </c>
      <c r="M12" s="58">
        <v>6.5</v>
      </c>
    </row>
    <row r="13" spans="1:13" ht="15.75" x14ac:dyDescent="0.25">
      <c r="A13" s="642" t="s">
        <v>15</v>
      </c>
      <c r="B13" s="643"/>
      <c r="C13" s="643"/>
      <c r="D13" s="644"/>
      <c r="E13" s="154"/>
      <c r="F13" s="155">
        <f>SUM(F6:F12)</f>
        <v>50</v>
      </c>
      <c r="G13" s="274"/>
      <c r="H13" s="157"/>
      <c r="I13" s="275"/>
      <c r="J13" s="275"/>
      <c r="K13" s="275"/>
      <c r="L13" s="276">
        <f>SUM(L6:L12)</f>
        <v>68.2</v>
      </c>
      <c r="M13" s="276">
        <f>SUM(M6:M12)</f>
        <v>49.9</v>
      </c>
    </row>
    <row r="14" spans="1:13" ht="16.5" thickBot="1" x14ac:dyDescent="0.3">
      <c r="A14" s="645" t="s">
        <v>16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6"/>
      <c r="M14" s="647"/>
    </row>
    <row r="15" spans="1:13" s="296" customFormat="1" ht="78.75" customHeight="1" thickBot="1" x14ac:dyDescent="0.3">
      <c r="A15" s="27">
        <v>8</v>
      </c>
      <c r="B15" s="14" t="s">
        <v>370</v>
      </c>
      <c r="C15" s="14" t="s">
        <v>371</v>
      </c>
      <c r="D15" s="14" t="s">
        <v>66</v>
      </c>
      <c r="E15" s="14" t="s">
        <v>196</v>
      </c>
      <c r="F15" s="28">
        <v>12</v>
      </c>
      <c r="G15" s="216">
        <v>45259</v>
      </c>
      <c r="H15" s="31" t="s">
        <v>688</v>
      </c>
      <c r="I15" s="31" t="s">
        <v>710</v>
      </c>
      <c r="J15" s="145">
        <v>12483</v>
      </c>
      <c r="K15" s="31" t="s">
        <v>437</v>
      </c>
      <c r="L15" s="31">
        <v>12</v>
      </c>
      <c r="M15" s="31">
        <v>10.3</v>
      </c>
    </row>
    <row r="16" spans="1:13" s="509" customFormat="1" ht="96" customHeight="1" thickBot="1" x14ac:dyDescent="0.3">
      <c r="A16" s="27">
        <v>9</v>
      </c>
      <c r="B16" s="14" t="s">
        <v>372</v>
      </c>
      <c r="C16" s="14" t="s">
        <v>373</v>
      </c>
      <c r="D16" s="14" t="s">
        <v>66</v>
      </c>
      <c r="E16" s="14" t="s">
        <v>134</v>
      </c>
      <c r="F16" s="28">
        <v>12</v>
      </c>
      <c r="G16" s="288">
        <v>45191</v>
      </c>
      <c r="H16" s="287" t="s">
        <v>638</v>
      </c>
      <c r="I16" s="287" t="s">
        <v>749</v>
      </c>
      <c r="J16" s="288">
        <v>45254</v>
      </c>
      <c r="K16" s="287" t="s">
        <v>437</v>
      </c>
      <c r="L16" s="287">
        <v>13.5</v>
      </c>
      <c r="M16" s="287">
        <v>10.5</v>
      </c>
    </row>
    <row r="17" spans="1:13" s="163" customFormat="1" ht="16.5" customHeight="1" thickBot="1" x14ac:dyDescent="0.3">
      <c r="A17" s="648" t="s">
        <v>15</v>
      </c>
      <c r="B17" s="649"/>
      <c r="C17" s="649"/>
      <c r="D17" s="649"/>
      <c r="E17" s="649"/>
      <c r="F17" s="191">
        <f>SUM(F15:F16)</f>
        <v>24</v>
      </c>
      <c r="G17" s="192"/>
      <c r="H17" s="193"/>
      <c r="I17" s="193"/>
      <c r="J17" s="192"/>
      <c r="K17" s="193"/>
      <c r="L17" s="191">
        <f>SUM(L15:L16)</f>
        <v>25.5</v>
      </c>
      <c r="M17" s="191">
        <f>SUM(M15:M16)</f>
        <v>20.8</v>
      </c>
    </row>
    <row r="18" spans="1:13" s="163" customFormat="1" ht="16.5" thickBot="1" x14ac:dyDescent="0.3">
      <c r="A18" s="650" t="s">
        <v>18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</row>
    <row r="19" spans="1:13" s="163" customFormat="1" ht="123.75" customHeight="1" thickBot="1" x14ac:dyDescent="0.3">
      <c r="A19" s="27">
        <v>10</v>
      </c>
      <c r="B19" s="14" t="s">
        <v>369</v>
      </c>
      <c r="C19" s="14" t="s">
        <v>188</v>
      </c>
      <c r="D19" s="14" t="s">
        <v>28</v>
      </c>
      <c r="E19" s="14" t="s">
        <v>67</v>
      </c>
      <c r="F19" s="28">
        <v>12</v>
      </c>
      <c r="G19" s="278">
        <v>45044</v>
      </c>
      <c r="H19" s="49" t="s">
        <v>468</v>
      </c>
      <c r="I19" s="49" t="s">
        <v>489</v>
      </c>
      <c r="J19" s="278">
        <v>45116</v>
      </c>
      <c r="K19" s="278" t="s">
        <v>437</v>
      </c>
      <c r="L19" s="49">
        <v>17</v>
      </c>
      <c r="M19" s="49">
        <v>14.6</v>
      </c>
    </row>
    <row r="20" spans="1:13" s="163" customFormat="1" ht="93.75" customHeight="1" thickBot="1" x14ac:dyDescent="0.3">
      <c r="A20" s="27">
        <v>11</v>
      </c>
      <c r="B20" s="14" t="s">
        <v>374</v>
      </c>
      <c r="C20" s="14" t="s">
        <v>413</v>
      </c>
      <c r="D20" s="14" t="s">
        <v>77</v>
      </c>
      <c r="E20" s="14" t="s">
        <v>74</v>
      </c>
      <c r="F20" s="28">
        <v>7</v>
      </c>
      <c r="G20" s="278">
        <v>45044</v>
      </c>
      <c r="H20" s="553" t="s">
        <v>466</v>
      </c>
      <c r="I20" s="49" t="s">
        <v>498</v>
      </c>
      <c r="J20" s="278">
        <v>45091</v>
      </c>
      <c r="K20" s="49" t="s">
        <v>437</v>
      </c>
      <c r="L20" s="49">
        <v>9.5</v>
      </c>
      <c r="M20" s="49">
        <v>7.8</v>
      </c>
    </row>
    <row r="21" spans="1:13" s="163" customFormat="1" ht="93.75" customHeight="1" thickBot="1" x14ac:dyDescent="0.3">
      <c r="A21" s="27">
        <v>11</v>
      </c>
      <c r="B21" s="14" t="s">
        <v>374</v>
      </c>
      <c r="C21" s="14" t="s">
        <v>683</v>
      </c>
      <c r="D21" s="14" t="s">
        <v>77</v>
      </c>
      <c r="E21" s="14" t="s">
        <v>74</v>
      </c>
      <c r="F21" s="28">
        <v>7</v>
      </c>
      <c r="G21" s="278">
        <v>44938</v>
      </c>
      <c r="H21" s="578" t="s">
        <v>694</v>
      </c>
      <c r="I21" s="49" t="s">
        <v>705</v>
      </c>
      <c r="J21" s="278">
        <v>45355</v>
      </c>
      <c r="K21" s="49" t="s">
        <v>437</v>
      </c>
      <c r="L21" s="310">
        <v>11.6</v>
      </c>
      <c r="M21" s="49">
        <v>9.8000000000000007</v>
      </c>
    </row>
    <row r="22" spans="1:13" s="163" customFormat="1" ht="93.75" customHeight="1" thickBot="1" x14ac:dyDescent="0.3">
      <c r="A22" s="27">
        <v>12</v>
      </c>
      <c r="B22" s="14" t="s">
        <v>192</v>
      </c>
      <c r="C22" s="14" t="s">
        <v>411</v>
      </c>
      <c r="D22" s="14" t="s">
        <v>77</v>
      </c>
      <c r="E22" s="14" t="s">
        <v>75</v>
      </c>
      <c r="F22" s="28">
        <v>12</v>
      </c>
      <c r="G22" s="278">
        <v>45099</v>
      </c>
      <c r="H22" s="49" t="s">
        <v>565</v>
      </c>
      <c r="I22" s="49" t="s">
        <v>593</v>
      </c>
      <c r="J22" s="278">
        <v>45197</v>
      </c>
      <c r="K22" s="49" t="s">
        <v>437</v>
      </c>
      <c r="L22" s="49">
        <v>14.2</v>
      </c>
      <c r="M22" s="49">
        <v>12.1</v>
      </c>
    </row>
    <row r="23" spans="1:13" s="163" customFormat="1" ht="127.5" customHeight="1" thickBot="1" x14ac:dyDescent="0.3">
      <c r="A23" s="27">
        <v>13</v>
      </c>
      <c r="B23" s="547" t="s">
        <v>487</v>
      </c>
      <c r="C23" s="547" t="s">
        <v>488</v>
      </c>
      <c r="D23" s="548" t="s">
        <v>441</v>
      </c>
      <c r="E23" s="27" t="s">
        <v>198</v>
      </c>
      <c r="F23" s="564">
        <v>12</v>
      </c>
      <c r="G23" s="145">
        <v>12</v>
      </c>
      <c r="H23" s="31" t="s">
        <v>513</v>
      </c>
      <c r="I23" s="31" t="s">
        <v>520</v>
      </c>
      <c r="J23" s="288">
        <v>45107</v>
      </c>
      <c r="K23" s="288" t="s">
        <v>437</v>
      </c>
      <c r="L23" s="233">
        <v>12.4</v>
      </c>
      <c r="M23" s="234">
        <v>9.6999999999999993</v>
      </c>
    </row>
    <row r="24" spans="1:13" s="163" customFormat="1" ht="124.5" customHeight="1" thickBot="1" x14ac:dyDescent="0.3">
      <c r="A24" s="716">
        <v>14</v>
      </c>
      <c r="B24" s="716" t="s">
        <v>375</v>
      </c>
      <c r="C24" s="716" t="s">
        <v>412</v>
      </c>
      <c r="D24" s="716" t="s">
        <v>77</v>
      </c>
      <c r="E24" s="716" t="s">
        <v>76</v>
      </c>
      <c r="F24" s="722">
        <v>12</v>
      </c>
      <c r="G24" s="731"/>
      <c r="H24" s="732"/>
      <c r="I24" s="732"/>
      <c r="J24" s="731"/>
      <c r="K24" s="732"/>
      <c r="L24" s="732"/>
      <c r="M24" s="733"/>
    </row>
    <row r="25" spans="1:13" s="163" customFormat="1" ht="16.5" thickBot="1" x14ac:dyDescent="0.3">
      <c r="A25" s="54"/>
      <c r="B25" s="64"/>
      <c r="C25" s="64"/>
      <c r="D25" s="64"/>
      <c r="E25" s="27"/>
      <c r="F25" s="28"/>
      <c r="G25" s="162"/>
      <c r="H25" s="48"/>
      <c r="I25" s="48"/>
      <c r="J25" s="162"/>
      <c r="K25" s="48"/>
      <c r="L25" s="48"/>
      <c r="M25" s="48"/>
    </row>
    <row r="26" spans="1:13" s="163" customFormat="1" ht="15.75" x14ac:dyDescent="0.25">
      <c r="A26" s="615" t="s">
        <v>15</v>
      </c>
      <c r="B26" s="616"/>
      <c r="C26" s="616"/>
      <c r="D26" s="617"/>
      <c r="E26" s="303"/>
      <c r="F26" s="195">
        <f>SUM(F19:F25)</f>
        <v>62</v>
      </c>
      <c r="G26" s="196"/>
      <c r="H26" s="197"/>
      <c r="I26" s="197"/>
      <c r="J26" s="196"/>
      <c r="K26" s="197"/>
      <c r="L26" s="195">
        <f>SUM(L19:L25)</f>
        <v>64.7</v>
      </c>
      <c r="M26" s="195">
        <f>SUM(M19:M25)</f>
        <v>54</v>
      </c>
    </row>
    <row r="27" spans="1:13" ht="15.75" x14ac:dyDescent="0.25">
      <c r="A27" s="227"/>
      <c r="B27" s="227"/>
      <c r="C27" s="228"/>
      <c r="D27" s="302"/>
      <c r="E27" s="302"/>
      <c r="F27" s="203">
        <f>F26+F17+F13</f>
        <v>136</v>
      </c>
      <c r="G27" s="229"/>
      <c r="H27" s="554"/>
      <c r="I27" s="229"/>
      <c r="J27" s="229"/>
      <c r="K27" s="229"/>
      <c r="L27" s="203">
        <f>L13+L17+L26</f>
        <v>158.4</v>
      </c>
      <c r="M27" s="203">
        <f>M13+M17+M26</f>
        <v>124.7</v>
      </c>
    </row>
    <row r="31" spans="1:13" x14ac:dyDescent="0.25">
      <c r="J31" s="201"/>
    </row>
  </sheetData>
  <mergeCells count="7">
    <mergeCell ref="A26:D26"/>
    <mergeCell ref="A1:K1"/>
    <mergeCell ref="A3:M3"/>
    <mergeCell ref="A13:D13"/>
    <mergeCell ref="A14:M14"/>
    <mergeCell ref="A17:E17"/>
    <mergeCell ref="A18:M18"/>
  </mergeCells>
  <pageMargins left="0.82677165354330717" right="0.19685039370078741" top="0.74803149606299213" bottom="0.35433070866141736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="110" zoomScaleNormal="110" workbookViewId="0">
      <pane xSplit="6" ySplit="5" topLeftCell="G27" activePane="bottomRight" state="frozen"/>
      <selection activeCell="C8" sqref="C8"/>
      <selection pane="topRight" activeCell="C8" sqref="C8"/>
      <selection pane="bottomLeft" activeCell="C8" sqref="C8"/>
      <selection pane="bottomRight" activeCell="L16" sqref="L16:M16"/>
    </sheetView>
  </sheetViews>
  <sheetFormatPr defaultColWidth="9.140625" defaultRowHeight="15.75" x14ac:dyDescent="0.25"/>
  <cols>
    <col min="1" max="1" width="5.42578125" style="432" customWidth="1"/>
    <col min="2" max="2" width="23.85546875" style="467" customWidth="1"/>
    <col min="3" max="3" width="38.28515625" style="469" customWidth="1"/>
    <col min="4" max="4" width="14.85546875" style="432" customWidth="1"/>
    <col min="5" max="6" width="8.7109375" style="359" customWidth="1"/>
    <col min="7" max="7" width="15.28515625" style="429" customWidth="1"/>
    <col min="8" max="9" width="20.140625" style="349" customWidth="1"/>
    <col min="10" max="10" width="11.5703125" style="349" customWidth="1"/>
    <col min="11" max="11" width="14.7109375" style="349" customWidth="1"/>
    <col min="12" max="13" width="10.5703125" style="349" customWidth="1"/>
    <col min="14" max="16384" width="9.140625" style="349"/>
  </cols>
  <sheetData>
    <row r="1" spans="1:13" x14ac:dyDescent="0.25">
      <c r="A1" s="651" t="s">
        <v>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</row>
    <row r="2" spans="1:13" x14ac:dyDescent="0.25">
      <c r="A2" s="423"/>
      <c r="B2" s="466"/>
      <c r="C2" s="466"/>
      <c r="D2" s="423"/>
      <c r="E2" s="424"/>
      <c r="F2" s="424"/>
      <c r="G2" s="425"/>
      <c r="H2" s="423"/>
      <c r="I2" s="423"/>
      <c r="J2" s="423"/>
      <c r="K2" s="423"/>
    </row>
    <row r="3" spans="1:13" ht="23.25" customHeight="1" x14ac:dyDescent="0.35">
      <c r="A3" s="423"/>
      <c r="B3" s="664" t="s">
        <v>56</v>
      </c>
      <c r="C3" s="664"/>
      <c r="D3" s="664"/>
      <c r="E3" s="664"/>
      <c r="F3" s="664"/>
      <c r="G3" s="425"/>
      <c r="H3" s="423"/>
      <c r="I3" s="423"/>
      <c r="J3" s="423"/>
      <c r="K3" s="423"/>
    </row>
    <row r="4" spans="1:13" ht="20.25" customHeight="1" thickBot="1" x14ac:dyDescent="0.3">
      <c r="A4" s="426"/>
      <c r="C4" s="468"/>
      <c r="D4" s="427"/>
      <c r="E4" s="438"/>
      <c r="F4" s="428"/>
    </row>
    <row r="5" spans="1:13" ht="82.5" customHeight="1" thickBot="1" x14ac:dyDescent="0.3">
      <c r="A5" s="368" t="s">
        <v>2</v>
      </c>
      <c r="B5" s="409" t="s">
        <v>3</v>
      </c>
      <c r="C5" s="409" t="s">
        <v>4</v>
      </c>
      <c r="D5" s="409" t="s">
        <v>5</v>
      </c>
      <c r="E5" s="409" t="s">
        <v>6</v>
      </c>
      <c r="F5" s="409" t="s">
        <v>7</v>
      </c>
      <c r="G5" s="410" t="s">
        <v>8</v>
      </c>
      <c r="H5" s="409" t="s">
        <v>9</v>
      </c>
      <c r="I5" s="409" t="s">
        <v>10</v>
      </c>
      <c r="J5" s="409" t="s">
        <v>11</v>
      </c>
      <c r="K5" s="409" t="s">
        <v>12</v>
      </c>
      <c r="L5" s="409" t="s">
        <v>13</v>
      </c>
      <c r="M5" s="409" t="s">
        <v>14</v>
      </c>
    </row>
    <row r="6" spans="1:13" s="430" customFormat="1" ht="70.5" customHeight="1" thickBot="1" x14ac:dyDescent="0.3">
      <c r="A6" s="353">
        <v>1</v>
      </c>
      <c r="B6" s="499" t="s">
        <v>227</v>
      </c>
      <c r="C6" s="499" t="s">
        <v>228</v>
      </c>
      <c r="D6" s="14" t="s">
        <v>59</v>
      </c>
      <c r="E6" s="14" t="s">
        <v>143</v>
      </c>
      <c r="F6" s="358">
        <v>6</v>
      </c>
      <c r="G6" s="352">
        <v>45022</v>
      </c>
      <c r="H6" s="411" t="s">
        <v>446</v>
      </c>
      <c r="I6" s="412" t="s">
        <v>448</v>
      </c>
      <c r="J6" s="412">
        <v>45033</v>
      </c>
      <c r="K6" s="412" t="s">
        <v>437</v>
      </c>
      <c r="L6" s="413">
        <v>8</v>
      </c>
      <c r="M6" s="413">
        <v>5</v>
      </c>
    </row>
    <row r="7" spans="1:13" s="430" customFormat="1" ht="102.75" customHeight="1" thickBot="1" x14ac:dyDescent="0.3">
      <c r="A7" s="353">
        <v>2</v>
      </c>
      <c r="B7" s="499" t="s">
        <v>229</v>
      </c>
      <c r="C7" s="499" t="s">
        <v>230</v>
      </c>
      <c r="D7" s="14" t="s">
        <v>71</v>
      </c>
      <c r="E7" s="14" t="s">
        <v>144</v>
      </c>
      <c r="F7" s="358">
        <v>6</v>
      </c>
      <c r="G7" s="379">
        <v>45068</v>
      </c>
      <c r="H7" s="411" t="s">
        <v>497</v>
      </c>
      <c r="I7" s="412" t="s">
        <v>529</v>
      </c>
      <c r="J7" s="412">
        <v>45114</v>
      </c>
      <c r="K7" s="412" t="s">
        <v>437</v>
      </c>
      <c r="L7" s="413">
        <v>7.4</v>
      </c>
      <c r="M7" s="413">
        <v>5.7</v>
      </c>
    </row>
    <row r="8" spans="1:13" s="430" customFormat="1" ht="70.5" customHeight="1" thickBot="1" x14ac:dyDescent="0.3">
      <c r="A8" s="351">
        <v>3</v>
      </c>
      <c r="B8" s="499" t="s">
        <v>231</v>
      </c>
      <c r="C8" s="499" t="s">
        <v>232</v>
      </c>
      <c r="D8" s="14" t="s">
        <v>28</v>
      </c>
      <c r="E8" s="14" t="s">
        <v>145</v>
      </c>
      <c r="F8" s="356">
        <v>10</v>
      </c>
      <c r="G8" s="412">
        <v>45044</v>
      </c>
      <c r="H8" s="411" t="s">
        <v>453</v>
      </c>
      <c r="I8" s="413" t="s">
        <v>458</v>
      </c>
      <c r="J8" s="412">
        <v>45063</v>
      </c>
      <c r="K8" s="412" t="s">
        <v>509</v>
      </c>
      <c r="L8" s="413">
        <v>34.1</v>
      </c>
      <c r="M8" s="413">
        <v>15.1</v>
      </c>
    </row>
    <row r="9" spans="1:13" s="430" customFormat="1" ht="70.5" customHeight="1" thickBot="1" x14ac:dyDescent="0.3">
      <c r="A9" s="351">
        <v>4</v>
      </c>
      <c r="B9" s="499" t="s">
        <v>233</v>
      </c>
      <c r="C9" s="499" t="s">
        <v>234</v>
      </c>
      <c r="D9" s="14" t="s">
        <v>59</v>
      </c>
      <c r="E9" s="14" t="s">
        <v>146</v>
      </c>
      <c r="F9" s="358">
        <v>6</v>
      </c>
      <c r="G9" s="412">
        <v>45097</v>
      </c>
      <c r="H9" s="411" t="s">
        <v>592</v>
      </c>
      <c r="I9" s="413" t="s">
        <v>751</v>
      </c>
      <c r="J9" s="412">
        <v>45198</v>
      </c>
      <c r="K9" s="413" t="s">
        <v>437</v>
      </c>
      <c r="L9" s="413">
        <v>7</v>
      </c>
      <c r="M9" s="413">
        <v>4.2</v>
      </c>
    </row>
    <row r="10" spans="1:13" s="430" customFormat="1" ht="70.5" customHeight="1" thickBot="1" x14ac:dyDescent="0.3">
      <c r="A10" s="351">
        <v>5</v>
      </c>
      <c r="B10" s="499" t="s">
        <v>235</v>
      </c>
      <c r="C10" s="499" t="s">
        <v>236</v>
      </c>
      <c r="D10" s="14" t="s">
        <v>71</v>
      </c>
      <c r="E10" s="14" t="s">
        <v>147</v>
      </c>
      <c r="F10" s="358">
        <v>6</v>
      </c>
      <c r="G10" s="412">
        <v>45035</v>
      </c>
      <c r="H10" s="413" t="s">
        <v>496</v>
      </c>
      <c r="I10" s="413" t="s">
        <v>517</v>
      </c>
      <c r="J10" s="412">
        <v>45107</v>
      </c>
      <c r="K10" s="413" t="s">
        <v>437</v>
      </c>
      <c r="L10" s="413">
        <v>6.9</v>
      </c>
      <c r="M10" s="413">
        <v>5</v>
      </c>
    </row>
    <row r="11" spans="1:13" s="430" customFormat="1" ht="70.5" customHeight="1" thickBot="1" x14ac:dyDescent="0.3">
      <c r="A11" s="351">
        <v>6</v>
      </c>
      <c r="B11" s="499" t="s">
        <v>237</v>
      </c>
      <c r="C11" s="499" t="s">
        <v>238</v>
      </c>
      <c r="D11" s="14" t="s">
        <v>71</v>
      </c>
      <c r="E11" s="14" t="s">
        <v>148</v>
      </c>
      <c r="F11" s="358">
        <v>6</v>
      </c>
      <c r="G11" s="412">
        <v>45062</v>
      </c>
      <c r="H11" s="411" t="s">
        <v>494</v>
      </c>
      <c r="I11" s="411" t="s">
        <v>528</v>
      </c>
      <c r="J11" s="414">
        <v>45112</v>
      </c>
      <c r="K11" s="411" t="s">
        <v>437</v>
      </c>
      <c r="L11" s="413">
        <v>7.6</v>
      </c>
      <c r="M11" s="413">
        <v>5</v>
      </c>
    </row>
    <row r="12" spans="1:13" s="430" customFormat="1" ht="70.5" customHeight="1" thickBot="1" x14ac:dyDescent="0.3">
      <c r="A12" s="734">
        <v>7</v>
      </c>
      <c r="B12" s="738" t="s">
        <v>69</v>
      </c>
      <c r="C12" s="738" t="s">
        <v>239</v>
      </c>
      <c r="D12" s="716" t="s">
        <v>59</v>
      </c>
      <c r="E12" s="716" t="s">
        <v>149</v>
      </c>
      <c r="F12" s="735">
        <v>6</v>
      </c>
      <c r="G12" s="739"/>
      <c r="H12" s="740"/>
      <c r="I12" s="740"/>
      <c r="J12" s="741"/>
      <c r="K12" s="740"/>
      <c r="L12" s="742"/>
      <c r="M12" s="742"/>
    </row>
    <row r="13" spans="1:13" s="430" customFormat="1" ht="70.5" customHeight="1" thickBot="1" x14ac:dyDescent="0.3">
      <c r="A13" s="351">
        <v>8</v>
      </c>
      <c r="B13" s="499" t="s">
        <v>240</v>
      </c>
      <c r="C13" s="499" t="s">
        <v>241</v>
      </c>
      <c r="D13" s="14" t="s">
        <v>59</v>
      </c>
      <c r="E13" s="14" t="s">
        <v>150</v>
      </c>
      <c r="F13" s="358">
        <v>6</v>
      </c>
      <c r="G13" s="412">
        <v>45247</v>
      </c>
      <c r="H13" s="411" t="s">
        <v>699</v>
      </c>
      <c r="I13" s="411" t="s">
        <v>700</v>
      </c>
      <c r="J13" s="414">
        <v>38046</v>
      </c>
      <c r="K13" s="411" t="s">
        <v>437</v>
      </c>
      <c r="L13" s="413">
        <v>9</v>
      </c>
      <c r="M13" s="413">
        <v>7.1</v>
      </c>
    </row>
    <row r="14" spans="1:13" s="430" customFormat="1" ht="70.5" customHeight="1" thickBot="1" x14ac:dyDescent="0.3">
      <c r="A14" s="351">
        <v>9</v>
      </c>
      <c r="B14" s="499" t="s">
        <v>242</v>
      </c>
      <c r="C14" s="499" t="s">
        <v>243</v>
      </c>
      <c r="D14" s="14" t="s">
        <v>59</v>
      </c>
      <c r="E14" s="14" t="s">
        <v>159</v>
      </c>
      <c r="F14" s="358">
        <v>6</v>
      </c>
      <c r="G14" s="412">
        <v>45218</v>
      </c>
      <c r="H14" s="411" t="s">
        <v>625</v>
      </c>
      <c r="I14" s="411" t="s">
        <v>626</v>
      </c>
      <c r="J14" s="414">
        <v>45241</v>
      </c>
      <c r="K14" s="411" t="s">
        <v>437</v>
      </c>
      <c r="L14" s="411">
        <v>8.6999999999999993</v>
      </c>
      <c r="M14" s="411">
        <v>6.7</v>
      </c>
    </row>
    <row r="15" spans="1:13" s="430" customFormat="1" ht="70.5" customHeight="1" thickBot="1" x14ac:dyDescent="0.3">
      <c r="A15" s="734">
        <v>10</v>
      </c>
      <c r="B15" s="738" t="s">
        <v>244</v>
      </c>
      <c r="C15" s="738" t="s">
        <v>245</v>
      </c>
      <c r="D15" s="716" t="s">
        <v>59</v>
      </c>
      <c r="E15" s="716" t="s">
        <v>160</v>
      </c>
      <c r="F15" s="735">
        <v>6</v>
      </c>
      <c r="G15" s="739"/>
      <c r="H15" s="740"/>
      <c r="I15" s="740"/>
      <c r="J15" s="741"/>
      <c r="K15" s="740"/>
      <c r="L15" s="740"/>
      <c r="M15" s="740"/>
    </row>
    <row r="16" spans="1:13" s="430" customFormat="1" ht="70.5" customHeight="1" thickBot="1" x14ac:dyDescent="0.3">
      <c r="A16" s="351">
        <v>11</v>
      </c>
      <c r="B16" s="499" t="s">
        <v>246</v>
      </c>
      <c r="C16" s="499" t="s">
        <v>247</v>
      </c>
      <c r="D16" s="14" t="s">
        <v>71</v>
      </c>
      <c r="E16" s="14" t="s">
        <v>161</v>
      </c>
      <c r="F16" s="358">
        <v>6</v>
      </c>
      <c r="G16" s="412">
        <v>45051</v>
      </c>
      <c r="H16" s="411" t="s">
        <v>495</v>
      </c>
      <c r="I16" s="411" t="s">
        <v>750</v>
      </c>
      <c r="J16" s="414">
        <v>45100</v>
      </c>
      <c r="K16" s="411" t="s">
        <v>437</v>
      </c>
      <c r="L16" s="413">
        <v>8.6</v>
      </c>
      <c r="M16" s="413">
        <v>5.9</v>
      </c>
    </row>
    <row r="17" spans="1:13" ht="24" customHeight="1" x14ac:dyDescent="0.25">
      <c r="A17" s="652" t="s">
        <v>15</v>
      </c>
      <c r="B17" s="653"/>
      <c r="C17" s="653"/>
      <c r="D17" s="654"/>
      <c r="E17" s="360"/>
      <c r="F17" s="415">
        <f>SUM(F6:F16)</f>
        <v>70</v>
      </c>
      <c r="G17" s="416"/>
      <c r="H17" s="360"/>
      <c r="I17" s="360"/>
      <c r="J17" s="360"/>
      <c r="K17" s="360"/>
      <c r="L17" s="360">
        <f>SUM(L6:L16)</f>
        <v>97.3</v>
      </c>
      <c r="M17" s="360">
        <f>SUM(M6:M16)</f>
        <v>59.7</v>
      </c>
    </row>
    <row r="18" spans="1:13" ht="31.5" customHeight="1" thickBot="1" x14ac:dyDescent="0.3">
      <c r="A18" s="655" t="s">
        <v>16</v>
      </c>
      <c r="B18" s="656"/>
      <c r="C18" s="656"/>
      <c r="D18" s="656"/>
      <c r="E18" s="656"/>
      <c r="F18" s="656"/>
      <c r="G18" s="656"/>
      <c r="H18" s="656"/>
      <c r="I18" s="656"/>
      <c r="J18" s="656"/>
      <c r="K18" s="656"/>
      <c r="L18" s="656"/>
      <c r="M18" s="657"/>
    </row>
    <row r="19" spans="1:13" s="431" customFormat="1" ht="75.75" customHeight="1" thickBot="1" x14ac:dyDescent="0.3">
      <c r="A19" s="734">
        <v>12</v>
      </c>
      <c r="B19" s="716" t="s">
        <v>72</v>
      </c>
      <c r="C19" s="716" t="s">
        <v>223</v>
      </c>
      <c r="D19" s="716" t="s">
        <v>66</v>
      </c>
      <c r="E19" s="716" t="s">
        <v>187</v>
      </c>
      <c r="F19" s="735">
        <v>12</v>
      </c>
      <c r="G19" s="736"/>
      <c r="H19" s="737"/>
      <c r="I19" s="737"/>
      <c r="J19" s="736"/>
      <c r="K19" s="737"/>
      <c r="L19" s="737"/>
      <c r="M19" s="737"/>
    </row>
    <row r="20" spans="1:13" s="431" customFormat="1" ht="29.25" customHeight="1" thickBot="1" x14ac:dyDescent="0.3">
      <c r="A20" s="661" t="s">
        <v>15</v>
      </c>
      <c r="B20" s="662"/>
      <c r="C20" s="662"/>
      <c r="D20" s="662"/>
      <c r="E20" s="662"/>
      <c r="F20" s="417">
        <f>SUM(F19:F19)</f>
        <v>12</v>
      </c>
      <c r="G20" s="418"/>
      <c r="H20" s="419"/>
      <c r="I20" s="419"/>
      <c r="J20" s="418"/>
      <c r="K20" s="419"/>
      <c r="L20" s="419">
        <f>SUM(L19:L19)</f>
        <v>0</v>
      </c>
      <c r="M20" s="419">
        <f>SUM(M19:M19)</f>
        <v>0</v>
      </c>
    </row>
    <row r="21" spans="1:13" s="431" customFormat="1" ht="23.25" customHeight="1" thickBot="1" x14ac:dyDescent="0.3">
      <c r="A21" s="663" t="s">
        <v>18</v>
      </c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</row>
    <row r="22" spans="1:13" s="431" customFormat="1" ht="86.25" customHeight="1" thickBot="1" x14ac:dyDescent="0.3">
      <c r="A22" s="353">
        <v>13</v>
      </c>
      <c r="B22" s="14" t="s">
        <v>226</v>
      </c>
      <c r="C22" s="14" t="s">
        <v>392</v>
      </c>
      <c r="D22" s="14" t="s">
        <v>28</v>
      </c>
      <c r="E22" s="14" t="s">
        <v>189</v>
      </c>
      <c r="F22" s="356">
        <v>8</v>
      </c>
      <c r="G22" s="421">
        <v>45029</v>
      </c>
      <c r="H22" s="377" t="s">
        <v>493</v>
      </c>
      <c r="I22" s="377" t="s">
        <v>519</v>
      </c>
      <c r="J22" s="504">
        <v>45103</v>
      </c>
      <c r="K22" s="377" t="s">
        <v>437</v>
      </c>
      <c r="L22" s="377">
        <v>7.5</v>
      </c>
      <c r="M22" s="377">
        <v>5.4</v>
      </c>
    </row>
    <row r="23" spans="1:13" s="431" customFormat="1" ht="86.25" customHeight="1" thickBot="1" x14ac:dyDescent="0.3">
      <c r="A23" s="420">
        <v>14</v>
      </c>
      <c r="B23" s="14" t="s">
        <v>226</v>
      </c>
      <c r="C23" s="14" t="s">
        <v>392</v>
      </c>
      <c r="D23" s="14" t="s">
        <v>28</v>
      </c>
      <c r="E23" s="14" t="s">
        <v>189</v>
      </c>
      <c r="F23" s="356">
        <v>8</v>
      </c>
      <c r="G23" s="421">
        <v>45212</v>
      </c>
      <c r="H23" s="377" t="s">
        <v>612</v>
      </c>
      <c r="I23" s="377" t="s">
        <v>752</v>
      </c>
      <c r="J23" s="421">
        <v>45285</v>
      </c>
      <c r="K23" s="377" t="s">
        <v>437</v>
      </c>
      <c r="L23" s="377">
        <v>10.6</v>
      </c>
      <c r="M23" s="377">
        <v>9.1</v>
      </c>
    </row>
    <row r="24" spans="1:13" s="431" customFormat="1" ht="86.25" customHeight="1" thickBot="1" x14ac:dyDescent="0.3">
      <c r="A24" s="420">
        <v>15</v>
      </c>
      <c r="B24" s="14" t="s">
        <v>225</v>
      </c>
      <c r="C24" s="14" t="s">
        <v>510</v>
      </c>
      <c r="D24" s="14" t="s">
        <v>77</v>
      </c>
      <c r="E24" s="14" t="s">
        <v>156</v>
      </c>
      <c r="F24" s="356">
        <v>6</v>
      </c>
      <c r="G24" s="421">
        <v>45000</v>
      </c>
      <c r="H24" s="377" t="s">
        <v>610</v>
      </c>
      <c r="I24" s="377" t="s">
        <v>611</v>
      </c>
      <c r="J24" s="421">
        <v>45021</v>
      </c>
      <c r="K24" s="377" t="s">
        <v>437</v>
      </c>
      <c r="L24" s="493">
        <v>9.5</v>
      </c>
      <c r="M24" s="377">
        <v>6.2</v>
      </c>
    </row>
    <row r="25" spans="1:13" s="431" customFormat="1" ht="78" customHeight="1" thickBot="1" x14ac:dyDescent="0.3">
      <c r="A25" s="353">
        <v>16</v>
      </c>
      <c r="B25" s="14" t="s">
        <v>224</v>
      </c>
      <c r="C25" s="14" t="s">
        <v>394</v>
      </c>
      <c r="D25" s="14" t="s">
        <v>77</v>
      </c>
      <c r="E25" s="14" t="s">
        <v>78</v>
      </c>
      <c r="F25" s="358">
        <v>8</v>
      </c>
      <c r="G25" s="504">
        <v>45218</v>
      </c>
      <c r="H25" s="377" t="s">
        <v>662</v>
      </c>
      <c r="I25" s="377" t="s">
        <v>693</v>
      </c>
      <c r="J25" s="421">
        <v>45339</v>
      </c>
      <c r="K25" s="377" t="s">
        <v>437</v>
      </c>
      <c r="L25" s="377">
        <v>11.6</v>
      </c>
      <c r="M25" s="377">
        <v>9.6999999999999993</v>
      </c>
    </row>
    <row r="26" spans="1:13" s="431" customFormat="1" ht="78" customHeight="1" thickBot="1" x14ac:dyDescent="0.3">
      <c r="A26" s="496">
        <v>17</v>
      </c>
      <c r="B26" s="14" t="s">
        <v>70</v>
      </c>
      <c r="C26" s="14" t="s">
        <v>393</v>
      </c>
      <c r="D26" s="14" t="s">
        <v>77</v>
      </c>
      <c r="E26" s="14" t="s">
        <v>190</v>
      </c>
      <c r="F26" s="358">
        <v>10</v>
      </c>
      <c r="G26" s="504">
        <v>45040</v>
      </c>
      <c r="H26" s="377" t="s">
        <v>457</v>
      </c>
      <c r="I26" s="377" t="s">
        <v>544</v>
      </c>
      <c r="J26" s="421">
        <v>45103</v>
      </c>
      <c r="K26" s="377" t="s">
        <v>437</v>
      </c>
      <c r="L26" s="377">
        <v>32.299999999999997</v>
      </c>
      <c r="M26" s="493">
        <v>27.6</v>
      </c>
    </row>
    <row r="27" spans="1:13" ht="16.5" customHeight="1" x14ac:dyDescent="0.25">
      <c r="A27" s="658" t="s">
        <v>15</v>
      </c>
      <c r="B27" s="659"/>
      <c r="C27" s="659"/>
      <c r="D27" s="660"/>
      <c r="E27" s="502"/>
      <c r="F27" s="503">
        <f>SUM(F22:F26)</f>
        <v>40</v>
      </c>
      <c r="G27" s="422"/>
      <c r="H27" s="362"/>
      <c r="I27" s="362"/>
      <c r="J27" s="361"/>
      <c r="K27" s="362"/>
      <c r="L27" s="362">
        <f>SUM(L22:L26)</f>
        <v>71.5</v>
      </c>
      <c r="M27" s="362">
        <f>SUM(M22:M26)</f>
        <v>58</v>
      </c>
    </row>
    <row r="28" spans="1:13" ht="23.25" customHeight="1" x14ac:dyDescent="0.25">
      <c r="F28" s="433">
        <f>F17+F20+F27</f>
        <v>122</v>
      </c>
      <c r="G28" s="434"/>
      <c r="H28" s="435"/>
      <c r="I28" s="435"/>
      <c r="J28" s="435"/>
      <c r="K28" s="435"/>
      <c r="L28" s="436">
        <f>L17+L20+L27</f>
        <v>168.8</v>
      </c>
      <c r="M28" s="436">
        <f>M17+M20+M27</f>
        <v>117.7</v>
      </c>
    </row>
    <row r="32" spans="1:13" x14ac:dyDescent="0.25">
      <c r="J32" s="437"/>
    </row>
  </sheetData>
  <mergeCells count="7">
    <mergeCell ref="A1:K1"/>
    <mergeCell ref="A17:D17"/>
    <mergeCell ref="A18:M18"/>
    <mergeCell ref="A27:D27"/>
    <mergeCell ref="A20:E20"/>
    <mergeCell ref="A21:M21"/>
    <mergeCell ref="B3:F3"/>
  </mergeCells>
  <pageMargins left="0.82677165354330717" right="0.19685039370078741" top="0.74803149606299213" bottom="0.74803149606299213" header="0.31496062992125984" footer="0.31496062992125984"/>
  <pageSetup paperSize="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D16" sqref="D16"/>
    </sheetView>
  </sheetViews>
  <sheetFormatPr defaultColWidth="9.140625" defaultRowHeight="15" x14ac:dyDescent="0.25"/>
  <cols>
    <col min="1" max="1" width="5.42578125" style="158" customWidth="1"/>
    <col min="2" max="2" width="19.140625" style="158" customWidth="1"/>
    <col min="3" max="3" width="29.5703125" style="198" customWidth="1"/>
    <col min="4" max="4" width="14.85546875" style="158" customWidth="1"/>
    <col min="5" max="6" width="10.7109375" style="158" customWidth="1"/>
    <col min="7" max="7" width="15.28515625" style="158" customWidth="1"/>
    <col min="8" max="9" width="18" style="158" customWidth="1"/>
    <col min="10" max="10" width="15.7109375" style="158" customWidth="1"/>
    <col min="11" max="11" width="14.7109375" style="158" customWidth="1"/>
    <col min="12" max="13" width="10.5703125" style="158" customWidth="1"/>
    <col min="14" max="16384" width="9.140625" style="158"/>
  </cols>
  <sheetData>
    <row r="1" spans="1:13" ht="25.5" x14ac:dyDescent="0.3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3" ht="26.25" x14ac:dyDescent="0.4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3" ht="26.25" x14ac:dyDescent="0.4">
      <c r="A3" s="605" t="s">
        <v>50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ht="15.75" thickBot="1" x14ac:dyDescent="0.3">
      <c r="A4" s="183"/>
      <c r="C4" s="184"/>
      <c r="D4" s="184"/>
      <c r="E4" s="184"/>
      <c r="F4" s="185"/>
    </row>
    <row r="5" spans="1:13" ht="32.25" thickBot="1" x14ac:dyDescent="0.3">
      <c r="A5" s="186" t="s">
        <v>2</v>
      </c>
      <c r="B5" s="187" t="s">
        <v>3</v>
      </c>
      <c r="C5" s="187" t="s">
        <v>4</v>
      </c>
      <c r="D5" s="187" t="s">
        <v>5</v>
      </c>
      <c r="E5" s="187" t="s">
        <v>6</v>
      </c>
      <c r="F5" s="187" t="s">
        <v>7</v>
      </c>
      <c r="G5" s="187" t="s">
        <v>8</v>
      </c>
      <c r="H5" s="187" t="s">
        <v>9</v>
      </c>
      <c r="I5" s="187" t="s">
        <v>10</v>
      </c>
      <c r="J5" s="187" t="s">
        <v>11</v>
      </c>
      <c r="K5" s="187" t="s">
        <v>12</v>
      </c>
      <c r="L5" s="187" t="s">
        <v>13</v>
      </c>
      <c r="M5" s="187" t="s">
        <v>14</v>
      </c>
    </row>
    <row r="6" spans="1:13" ht="16.5" thickBot="1" x14ac:dyDescent="0.3">
      <c r="A6" s="601" t="s">
        <v>29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3"/>
    </row>
    <row r="7" spans="1:13" s="146" customFormat="1" ht="90" customHeight="1" thickBot="1" x14ac:dyDescent="0.3">
      <c r="A7" s="49">
        <v>1</v>
      </c>
      <c r="B7" s="14" t="s">
        <v>486</v>
      </c>
      <c r="C7" s="14" t="s">
        <v>274</v>
      </c>
      <c r="D7" s="14" t="s">
        <v>253</v>
      </c>
      <c r="E7" s="14" t="s">
        <v>163</v>
      </c>
      <c r="F7" s="28">
        <v>6</v>
      </c>
      <c r="G7" s="462">
        <v>45058</v>
      </c>
      <c r="H7" s="272" t="s">
        <v>476</v>
      </c>
      <c r="I7" s="272" t="s">
        <v>477</v>
      </c>
      <c r="J7" s="273">
        <v>45090</v>
      </c>
      <c r="K7" s="272" t="s">
        <v>437</v>
      </c>
      <c r="L7" s="272">
        <v>6.9</v>
      </c>
      <c r="M7" s="272">
        <v>5.3</v>
      </c>
    </row>
    <row r="8" spans="1:13" s="150" customFormat="1" ht="16.5" thickBot="1" x14ac:dyDescent="0.3">
      <c r="A8" s="671" t="s">
        <v>15</v>
      </c>
      <c r="B8" s="672"/>
      <c r="C8" s="672"/>
      <c r="D8" s="672"/>
      <c r="E8" s="673"/>
      <c r="F8" s="159">
        <f>SUM(F7:F7)</f>
        <v>6</v>
      </c>
      <c r="G8" s="319"/>
      <c r="H8" s="320"/>
      <c r="I8" s="320"/>
      <c r="J8" s="319"/>
      <c r="K8" s="320"/>
      <c r="L8" s="320">
        <f>SUM(L7:L7)</f>
        <v>6.9</v>
      </c>
      <c r="M8" s="320">
        <f>SUM(M7:M7)</f>
        <v>5.3</v>
      </c>
    </row>
    <row r="9" spans="1:13" s="150" customFormat="1" ht="16.5" thickBot="1" x14ac:dyDescent="0.3">
      <c r="A9" s="601" t="s">
        <v>16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  <c r="L9" s="602"/>
      <c r="M9" s="603"/>
    </row>
    <row r="10" spans="1:13" ht="15.75" thickBot="1" x14ac:dyDescent="0.3">
      <c r="A10" s="296"/>
      <c r="B10" s="296"/>
      <c r="C10" s="321"/>
      <c r="D10" s="296"/>
      <c r="E10" s="296"/>
      <c r="F10" s="296"/>
      <c r="G10" s="296"/>
      <c r="H10" s="296"/>
      <c r="I10" s="296"/>
      <c r="J10" s="296"/>
      <c r="K10" s="296"/>
      <c r="L10" s="296"/>
      <c r="M10" s="296"/>
    </row>
    <row r="11" spans="1:13" s="304" customFormat="1" ht="26.25" customHeight="1" thickBot="1" x14ac:dyDescent="0.3">
      <c r="A11" s="54"/>
      <c r="B11" s="505"/>
      <c r="C11" s="505"/>
      <c r="D11" s="505"/>
      <c r="E11" s="505"/>
      <c r="F11" s="54"/>
      <c r="G11" s="323"/>
      <c r="H11" s="324"/>
      <c r="I11" s="324"/>
      <c r="J11" s="325"/>
      <c r="K11" s="54"/>
      <c r="L11" s="54"/>
      <c r="M11" s="54"/>
    </row>
    <row r="12" spans="1:13" ht="15.75" x14ac:dyDescent="0.25">
      <c r="A12" s="665" t="s">
        <v>15</v>
      </c>
      <c r="B12" s="666"/>
      <c r="C12" s="666"/>
      <c r="D12" s="667"/>
      <c r="E12" s="154"/>
      <c r="F12" s="155">
        <f>SUM(F11)</f>
        <v>0</v>
      </c>
      <c r="G12" s="154"/>
      <c r="H12" s="154"/>
      <c r="I12" s="154"/>
      <c r="J12" s="154"/>
      <c r="K12" s="154"/>
      <c r="L12" s="155">
        <f>SUM(L11:L11)</f>
        <v>0</v>
      </c>
      <c r="M12" s="155">
        <f>SUM(M11:M11)</f>
        <v>0</v>
      </c>
    </row>
    <row r="13" spans="1:13" ht="16.5" thickBot="1" x14ac:dyDescent="0.3">
      <c r="A13" s="668" t="s">
        <v>17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70"/>
    </row>
    <row r="14" spans="1:13" ht="16.5" thickBot="1" x14ac:dyDescent="0.3">
      <c r="A14" s="334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6"/>
    </row>
    <row r="15" spans="1:13" ht="16.5" thickBot="1" x14ac:dyDescent="0.3">
      <c r="A15" s="333"/>
      <c r="B15" s="439"/>
      <c r="C15" s="440"/>
      <c r="D15" s="440"/>
      <c r="E15" s="439"/>
      <c r="F15" s="28"/>
      <c r="G15" s="216"/>
      <c r="H15" s="31"/>
      <c r="I15" s="31"/>
      <c r="J15" s="145"/>
      <c r="K15" s="31"/>
      <c r="L15" s="31"/>
      <c r="M15" s="31"/>
    </row>
    <row r="16" spans="1:13" s="163" customFormat="1" ht="78" customHeight="1" x14ac:dyDescent="0.25">
      <c r="A16" s="743">
        <v>2</v>
      </c>
      <c r="B16" s="579" t="s">
        <v>195</v>
      </c>
      <c r="C16" s="579" t="s">
        <v>395</v>
      </c>
      <c r="D16" s="579" t="s">
        <v>77</v>
      </c>
      <c r="E16" s="579" t="s">
        <v>135</v>
      </c>
      <c r="F16" s="744">
        <v>10</v>
      </c>
      <c r="G16" s="745">
        <v>45027</v>
      </c>
      <c r="H16" s="574" t="s">
        <v>447</v>
      </c>
      <c r="I16" s="574" t="s">
        <v>450</v>
      </c>
      <c r="J16" s="575">
        <v>45050</v>
      </c>
      <c r="K16" s="574" t="s">
        <v>437</v>
      </c>
      <c r="L16" s="574">
        <v>6.5</v>
      </c>
      <c r="M16" s="574">
        <v>4.9000000000000004</v>
      </c>
    </row>
    <row r="17" spans="1:13" ht="15.75" x14ac:dyDescent="0.25">
      <c r="A17" s="746" t="s">
        <v>15</v>
      </c>
      <c r="B17" s="746"/>
      <c r="C17" s="746"/>
      <c r="D17" s="746"/>
      <c r="E17" s="746"/>
      <c r="F17" s="747">
        <f>SUM(F15:F16)</f>
        <v>10</v>
      </c>
      <c r="G17" s="748"/>
      <c r="H17" s="749"/>
      <c r="I17" s="749"/>
      <c r="J17" s="748"/>
      <c r="K17" s="749"/>
      <c r="L17" s="747">
        <f>SUM(L15:L16)</f>
        <v>6.5</v>
      </c>
      <c r="M17" s="747">
        <f>SUM(M15:M16)</f>
        <v>4.9000000000000004</v>
      </c>
    </row>
    <row r="18" spans="1:13" ht="18.75" x14ac:dyDescent="0.3">
      <c r="F18" s="199">
        <f>F17+F12+F8</f>
        <v>16</v>
      </c>
      <c r="G18" s="200"/>
      <c r="H18" s="200"/>
      <c r="I18" s="200"/>
      <c r="J18" s="200"/>
      <c r="K18" s="200"/>
      <c r="L18" s="199">
        <f>L12+L17+L8</f>
        <v>13.4</v>
      </c>
      <c r="M18" s="199">
        <f>M8+M12+M17</f>
        <v>10.199999999999999</v>
      </c>
    </row>
    <row r="22" spans="1:13" x14ac:dyDescent="0.25">
      <c r="J22" s="201"/>
    </row>
  </sheetData>
  <mergeCells count="8">
    <mergeCell ref="A1:K1"/>
    <mergeCell ref="A3:M3"/>
    <mergeCell ref="A12:D12"/>
    <mergeCell ref="A13:M13"/>
    <mergeCell ref="A17:E17"/>
    <mergeCell ref="A6:M6"/>
    <mergeCell ref="A9:M9"/>
    <mergeCell ref="A8:E8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>
      <selection activeCell="H33" sqref="H33"/>
    </sheetView>
  </sheetViews>
  <sheetFormatPr defaultColWidth="9.140625" defaultRowHeight="15" x14ac:dyDescent="0.25"/>
  <cols>
    <col min="1" max="1" width="5.42578125" style="369" customWidth="1"/>
    <col min="2" max="2" width="19.140625" style="369" customWidth="1"/>
    <col min="3" max="3" width="29.5703125" style="383" customWidth="1"/>
    <col min="4" max="4" width="14.85546875" style="369" customWidth="1"/>
    <col min="5" max="6" width="10.7109375" style="369" customWidth="1"/>
    <col min="7" max="7" width="15.28515625" style="369" customWidth="1"/>
    <col min="8" max="9" width="18" style="369" customWidth="1"/>
    <col min="10" max="10" width="15.28515625" style="369" customWidth="1"/>
    <col min="11" max="11" width="14.7109375" style="369" customWidth="1"/>
    <col min="12" max="13" width="10.5703125" style="369" customWidth="1"/>
    <col min="14" max="16384" width="9.140625" style="369"/>
  </cols>
  <sheetData>
    <row r="1" spans="1:13" ht="25.5" x14ac:dyDescent="0.35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</row>
    <row r="2" spans="1:13" ht="25.5" x14ac:dyDescent="0.35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3" ht="25.5" x14ac:dyDescent="0.35">
      <c r="A3" s="680" t="s">
        <v>58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</row>
    <row r="4" spans="1:13" ht="15.75" thickBot="1" x14ac:dyDescent="0.3">
      <c r="A4" s="371"/>
      <c r="C4" s="372"/>
      <c r="D4" s="372"/>
      <c r="E4" s="372"/>
      <c r="F4" s="373"/>
    </row>
    <row r="5" spans="1:13" ht="32.25" thickBot="1" x14ac:dyDescent="0.3">
      <c r="A5" s="374" t="s">
        <v>2</v>
      </c>
      <c r="B5" s="375" t="s">
        <v>3</v>
      </c>
      <c r="C5" s="375" t="s">
        <v>4</v>
      </c>
      <c r="D5" s="375" t="s">
        <v>5</v>
      </c>
      <c r="E5" s="375" t="s">
        <v>6</v>
      </c>
      <c r="F5" s="375" t="s">
        <v>7</v>
      </c>
      <c r="G5" s="375" t="s">
        <v>8</v>
      </c>
      <c r="H5" s="375" t="s">
        <v>9</v>
      </c>
      <c r="I5" s="375" t="s">
        <v>10</v>
      </c>
      <c r="J5" s="375" t="s">
        <v>11</v>
      </c>
      <c r="K5" s="375" t="s">
        <v>12</v>
      </c>
      <c r="L5" s="375" t="s">
        <v>13</v>
      </c>
      <c r="M5" s="375" t="s">
        <v>14</v>
      </c>
    </row>
    <row r="6" spans="1:13" ht="16.5" thickBot="1" x14ac:dyDescent="0.3">
      <c r="A6" s="622" t="s">
        <v>29</v>
      </c>
      <c r="B6" s="681"/>
      <c r="C6" s="681"/>
      <c r="D6" s="681"/>
      <c r="E6" s="681"/>
      <c r="F6" s="681"/>
      <c r="G6" s="681"/>
      <c r="H6" s="681"/>
      <c r="I6" s="681"/>
      <c r="J6" s="681"/>
      <c r="K6" s="681"/>
      <c r="L6" s="681"/>
      <c r="M6" s="682"/>
    </row>
    <row r="7" spans="1:13" s="454" customFormat="1" ht="178.5" customHeight="1" thickBot="1" x14ac:dyDescent="0.3">
      <c r="A7" s="376">
        <v>1</v>
      </c>
      <c r="B7" s="14" t="s">
        <v>442</v>
      </c>
      <c r="C7" s="498" t="s">
        <v>443</v>
      </c>
      <c r="D7" s="14" t="s">
        <v>59</v>
      </c>
      <c r="E7" s="497" t="s">
        <v>164</v>
      </c>
      <c r="F7" s="358">
        <v>7</v>
      </c>
      <c r="G7" s="449">
        <v>45023</v>
      </c>
      <c r="H7" s="378" t="s">
        <v>475</v>
      </c>
      <c r="I7" s="378" t="s">
        <v>545</v>
      </c>
      <c r="J7" s="379">
        <v>45107</v>
      </c>
      <c r="K7" s="379" t="s">
        <v>437</v>
      </c>
      <c r="L7" s="378">
        <v>6.1</v>
      </c>
      <c r="M7" s="378">
        <v>5.0999999999999996</v>
      </c>
    </row>
    <row r="8" spans="1:13" s="382" customFormat="1" ht="16.5" thickBot="1" x14ac:dyDescent="0.3">
      <c r="A8" s="683" t="s">
        <v>15</v>
      </c>
      <c r="B8" s="684"/>
      <c r="C8" s="684"/>
      <c r="D8" s="684"/>
      <c r="E8" s="685"/>
      <c r="F8" s="358">
        <f>SUM(F7:F7)</f>
        <v>7</v>
      </c>
      <c r="G8" s="380"/>
      <c r="H8" s="381"/>
      <c r="I8" s="381"/>
      <c r="J8" s="380"/>
      <c r="K8" s="381"/>
      <c r="L8" s="381">
        <f>SUM(L7:L7)</f>
        <v>6.1</v>
      </c>
      <c r="M8" s="381">
        <f>SUM(M7:M7)</f>
        <v>5.0999999999999996</v>
      </c>
    </row>
    <row r="9" spans="1:13" s="382" customFormat="1" ht="16.5" hidden="1" thickBot="1" x14ac:dyDescent="0.3">
      <c r="A9" s="686" t="s">
        <v>55</v>
      </c>
      <c r="B9" s="687"/>
      <c r="C9" s="687"/>
      <c r="D9" s="687"/>
      <c r="E9" s="687"/>
      <c r="F9" s="687"/>
      <c r="G9" s="687"/>
      <c r="H9" s="687"/>
      <c r="I9" s="687"/>
      <c r="J9" s="687"/>
      <c r="K9" s="687"/>
      <c r="L9" s="687"/>
      <c r="M9" s="688"/>
    </row>
    <row r="10" spans="1:13" ht="15.75" hidden="1" thickBot="1" x14ac:dyDescent="0.3"/>
    <row r="11" spans="1:13" s="382" customFormat="1" ht="16.5" hidden="1" thickBot="1" x14ac:dyDescent="0.3">
      <c r="A11" s="384"/>
      <c r="B11" s="385"/>
      <c r="C11" s="386"/>
      <c r="D11" s="386"/>
      <c r="E11" s="351"/>
      <c r="F11" s="358"/>
      <c r="G11" s="387"/>
      <c r="H11" s="384"/>
      <c r="I11" s="384"/>
      <c r="J11" s="387"/>
      <c r="K11" s="384"/>
      <c r="L11" s="384"/>
      <c r="M11" s="384"/>
    </row>
    <row r="12" spans="1:13" s="382" customFormat="1" ht="16.5" hidden="1" thickBot="1" x14ac:dyDescent="0.3">
      <c r="A12" s="351"/>
      <c r="B12" s="388"/>
      <c r="C12" s="389"/>
      <c r="D12" s="351"/>
      <c r="E12" s="351"/>
      <c r="F12" s="358"/>
      <c r="G12" s="390"/>
      <c r="H12" s="384"/>
      <c r="I12" s="384"/>
      <c r="J12" s="387"/>
      <c r="K12" s="384"/>
      <c r="L12" s="384"/>
      <c r="M12" s="384"/>
    </row>
    <row r="13" spans="1:13" s="382" customFormat="1" ht="16.5" hidden="1" thickBot="1" x14ac:dyDescent="0.3">
      <c r="A13" s="384"/>
      <c r="B13" s="388"/>
      <c r="C13" s="389"/>
      <c r="D13" s="351"/>
      <c r="E13" s="351"/>
      <c r="F13" s="391"/>
      <c r="G13" s="390"/>
      <c r="H13" s="384"/>
      <c r="I13" s="384"/>
      <c r="J13" s="387"/>
      <c r="K13" s="384"/>
      <c r="L13" s="384"/>
      <c r="M13" s="384"/>
    </row>
    <row r="14" spans="1:13" s="382" customFormat="1" ht="16.5" hidden="1" thickBot="1" x14ac:dyDescent="0.3">
      <c r="A14" s="384"/>
      <c r="B14" s="388"/>
      <c r="C14" s="389"/>
      <c r="D14" s="351"/>
      <c r="E14" s="351"/>
      <c r="F14" s="391"/>
      <c r="G14" s="390"/>
      <c r="H14" s="384"/>
      <c r="I14" s="384"/>
      <c r="J14" s="387"/>
      <c r="K14" s="384"/>
      <c r="L14" s="384"/>
      <c r="M14" s="384"/>
    </row>
    <row r="15" spans="1:13" ht="16.5" hidden="1" thickBot="1" x14ac:dyDescent="0.3">
      <c r="A15" s="384"/>
      <c r="B15" s="388"/>
      <c r="C15" s="389"/>
      <c r="D15" s="392"/>
      <c r="E15" s="351"/>
      <c r="F15" s="358"/>
      <c r="G15" s="390"/>
      <c r="H15" s="384"/>
      <c r="I15" s="384"/>
      <c r="J15" s="387"/>
      <c r="K15" s="384"/>
      <c r="L15" s="384"/>
      <c r="M15" s="384"/>
    </row>
    <row r="16" spans="1:13" ht="16.5" hidden="1" thickBot="1" x14ac:dyDescent="0.3">
      <c r="A16" s="689" t="s">
        <v>15</v>
      </c>
      <c r="B16" s="690"/>
      <c r="C16" s="690"/>
      <c r="D16" s="691"/>
      <c r="E16" s="393"/>
      <c r="F16" s="394">
        <f>SUM(F11:F15)</f>
        <v>0</v>
      </c>
      <c r="G16" s="395"/>
      <c r="H16" s="396"/>
      <c r="I16" s="396"/>
      <c r="J16" s="396"/>
      <c r="K16" s="396"/>
      <c r="L16" s="394">
        <f>SUM(L11:L15)</f>
        <v>0</v>
      </c>
      <c r="M16" s="394">
        <f>SUM(M11:M15)</f>
        <v>0</v>
      </c>
    </row>
    <row r="17" spans="1:13" ht="16.5" hidden="1" thickBot="1" x14ac:dyDescent="0.3">
      <c r="A17" s="674" t="s">
        <v>17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6"/>
    </row>
    <row r="18" spans="1:13" s="400" customFormat="1" ht="16.5" hidden="1" thickBot="1" x14ac:dyDescent="0.3">
      <c r="A18" s="384"/>
      <c r="B18" s="397"/>
      <c r="C18" s="398"/>
      <c r="D18" s="392"/>
      <c r="E18" s="351"/>
      <c r="F18" s="358"/>
      <c r="G18" s="358"/>
      <c r="H18" s="399"/>
      <c r="I18" s="399"/>
      <c r="J18" s="399"/>
      <c r="K18" s="399"/>
      <c r="L18" s="381"/>
      <c r="M18" s="381"/>
    </row>
    <row r="19" spans="1:13" s="400" customFormat="1" ht="16.5" hidden="1" thickBot="1" x14ac:dyDescent="0.3">
      <c r="A19" s="351"/>
      <c r="B19" s="385"/>
      <c r="C19" s="386"/>
      <c r="D19" s="386"/>
      <c r="E19" s="351"/>
      <c r="F19" s="358"/>
      <c r="G19" s="401"/>
      <c r="H19" s="402"/>
      <c r="I19" s="402"/>
      <c r="J19" s="401"/>
      <c r="K19" s="402"/>
      <c r="L19" s="402"/>
      <c r="M19" s="402"/>
    </row>
    <row r="20" spans="1:13" s="400" customFormat="1" ht="16.5" hidden="1" thickBot="1" x14ac:dyDescent="0.3">
      <c r="A20" s="403">
        <v>11</v>
      </c>
      <c r="B20" s="404"/>
      <c r="C20" s="398"/>
      <c r="D20" s="392"/>
      <c r="E20" s="351"/>
      <c r="F20" s="351"/>
      <c r="G20" s="401"/>
      <c r="H20" s="402"/>
      <c r="I20" s="402"/>
      <c r="J20" s="401"/>
      <c r="K20" s="402"/>
      <c r="L20" s="402"/>
      <c r="M20" s="402"/>
    </row>
    <row r="21" spans="1:13" s="400" customFormat="1" ht="16.5" hidden="1" customHeight="1" x14ac:dyDescent="0.25">
      <c r="A21" s="403">
        <v>12</v>
      </c>
      <c r="B21" s="397"/>
      <c r="C21" s="398"/>
      <c r="D21" s="351"/>
      <c r="E21" s="351"/>
      <c r="F21" s="358"/>
      <c r="G21" s="401"/>
      <c r="H21" s="402"/>
      <c r="I21" s="402"/>
      <c r="J21" s="401"/>
      <c r="K21" s="402"/>
      <c r="L21" s="402"/>
      <c r="M21" s="402"/>
    </row>
    <row r="22" spans="1:13" ht="13.5" customHeight="1" x14ac:dyDescent="0.25">
      <c r="A22" s="677"/>
      <c r="B22" s="678"/>
      <c r="C22" s="678"/>
      <c r="D22" s="678"/>
      <c r="E22" s="678"/>
      <c r="F22" s="405"/>
      <c r="G22" s="406"/>
      <c r="H22" s="407"/>
      <c r="I22" s="407"/>
      <c r="J22" s="406"/>
      <c r="K22" s="407"/>
      <c r="L22" s="405"/>
      <c r="M22" s="405"/>
    </row>
    <row r="23" spans="1:13" ht="18.75" x14ac:dyDescent="0.3">
      <c r="A23" s="750"/>
      <c r="B23" s="750"/>
      <c r="C23" s="751"/>
      <c r="D23" s="750"/>
      <c r="E23" s="750"/>
      <c r="F23" s="752">
        <f>F22+F16+F8</f>
        <v>7</v>
      </c>
      <c r="G23" s="753"/>
      <c r="H23" s="753"/>
      <c r="I23" s="753"/>
      <c r="J23" s="753"/>
      <c r="K23" s="753"/>
      <c r="L23" s="752">
        <f>L16+L22+L8</f>
        <v>6.1</v>
      </c>
      <c r="M23" s="752">
        <f>M8+M16+M22</f>
        <v>5.0999999999999996</v>
      </c>
    </row>
    <row r="27" spans="1:13" x14ac:dyDescent="0.25">
      <c r="J27" s="408"/>
    </row>
  </sheetData>
  <mergeCells count="8">
    <mergeCell ref="A17:M17"/>
    <mergeCell ref="A22:E22"/>
    <mergeCell ref="A1:K1"/>
    <mergeCell ref="A3:M3"/>
    <mergeCell ref="A6:M6"/>
    <mergeCell ref="A8:E8"/>
    <mergeCell ref="A9:M9"/>
    <mergeCell ref="A16:D16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="90" zoomScaleNormal="90" workbookViewId="0">
      <pane xSplit="6" ySplit="5" topLeftCell="G27" activePane="bottomRight" state="frozen"/>
      <selection activeCell="C8" sqref="C8"/>
      <selection pane="topRight" activeCell="C8" sqref="C8"/>
      <selection pane="bottomLeft" activeCell="C8" sqref="C8"/>
      <selection pane="bottomRight" activeCell="J28" sqref="J28"/>
    </sheetView>
  </sheetViews>
  <sheetFormatPr defaultColWidth="9.140625" defaultRowHeight="15" x14ac:dyDescent="0.25"/>
  <cols>
    <col min="1" max="1" width="5.42578125" style="1" customWidth="1"/>
    <col min="2" max="2" width="20.140625" style="1" customWidth="1"/>
    <col min="3" max="3" width="28" style="23" customWidth="1"/>
    <col min="4" max="4" width="14.85546875" style="1" customWidth="1"/>
    <col min="5" max="5" width="10.7109375" style="1" customWidth="1"/>
    <col min="6" max="6" width="10.7109375" style="237" customWidth="1"/>
    <col min="7" max="7" width="15.28515625" style="1" customWidth="1"/>
    <col min="8" max="8" width="20.28515625" style="1" customWidth="1"/>
    <col min="9" max="9" width="18" style="1" customWidth="1"/>
    <col min="10" max="10" width="15.28515625" style="1" customWidth="1"/>
    <col min="11" max="11" width="14.7109375" style="1" customWidth="1"/>
    <col min="12" max="12" width="13.140625" style="305" customWidth="1"/>
    <col min="13" max="13" width="14.5703125" style="259" customWidth="1"/>
    <col min="14" max="16384" width="9.140625" style="1"/>
  </cols>
  <sheetData>
    <row r="1" spans="1:13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3" ht="26.25" x14ac:dyDescent="0.4">
      <c r="A2" s="2"/>
      <c r="B2" s="2"/>
      <c r="C2" s="2"/>
      <c r="D2" s="2"/>
      <c r="E2" s="2"/>
      <c r="F2" s="543"/>
      <c r="G2" s="2"/>
      <c r="H2" s="2"/>
      <c r="I2" s="2"/>
      <c r="J2" s="2"/>
      <c r="K2" s="2"/>
    </row>
    <row r="3" spans="1:13" ht="26.25" x14ac:dyDescent="0.4">
      <c r="A3" s="584" t="s">
        <v>19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.75" thickBot="1" x14ac:dyDescent="0.3">
      <c r="A4" s="3"/>
      <c r="C4" s="4"/>
      <c r="D4" s="4"/>
      <c r="E4" s="4"/>
      <c r="F4" s="236"/>
    </row>
    <row r="5" spans="1:13" ht="32.25" thickBot="1" x14ac:dyDescent="0.3">
      <c r="A5" s="6" t="s">
        <v>2</v>
      </c>
      <c r="B5" s="7" t="s">
        <v>3</v>
      </c>
      <c r="C5" s="133" t="s">
        <v>4</v>
      </c>
      <c r="D5" s="132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306" t="s">
        <v>13</v>
      </c>
      <c r="M5" s="266" t="s">
        <v>14</v>
      </c>
    </row>
    <row r="6" spans="1:13" s="11" customFormat="1" ht="64.5" customHeight="1" thickBot="1" x14ac:dyDescent="0.3">
      <c r="A6" s="698" t="s">
        <v>66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700"/>
    </row>
    <row r="7" spans="1:13" s="11" customFormat="1" ht="107.25" customHeight="1" thickBot="1" x14ac:dyDescent="0.3">
      <c r="A7" s="54">
        <v>1</v>
      </c>
      <c r="B7" s="14" t="s">
        <v>222</v>
      </c>
      <c r="C7" s="14" t="s">
        <v>221</v>
      </c>
      <c r="D7" s="14" t="s">
        <v>66</v>
      </c>
      <c r="E7" s="14" t="s">
        <v>73</v>
      </c>
      <c r="F7" s="28">
        <v>12</v>
      </c>
      <c r="G7" s="63">
        <v>44973</v>
      </c>
      <c r="H7" s="14" t="s">
        <v>438</v>
      </c>
      <c r="I7" s="14" t="s">
        <v>454</v>
      </c>
      <c r="J7" s="63">
        <v>45061</v>
      </c>
      <c r="K7" s="14" t="s">
        <v>437</v>
      </c>
      <c r="L7" s="307">
        <v>16.3</v>
      </c>
      <c r="M7" s="29">
        <v>14.3</v>
      </c>
    </row>
    <row r="8" spans="1:13" s="11" customFormat="1" ht="27.75" customHeight="1" thickBot="1" x14ac:dyDescent="0.3">
      <c r="A8" s="695" t="s">
        <v>52</v>
      </c>
      <c r="B8" s="696"/>
      <c r="C8" s="696"/>
      <c r="D8" s="696"/>
      <c r="E8" s="697"/>
      <c r="F8" s="159">
        <f>SUM(F7)</f>
        <v>12</v>
      </c>
      <c r="G8" s="36"/>
      <c r="H8" s="15"/>
      <c r="I8" s="15"/>
      <c r="J8" s="36"/>
      <c r="K8" s="15"/>
      <c r="L8" s="535">
        <f>SUM(L7)</f>
        <v>16.3</v>
      </c>
      <c r="M8" s="536">
        <f>SUM(M7)</f>
        <v>14.3</v>
      </c>
    </row>
    <row r="9" spans="1:13" s="11" customFormat="1" ht="23.25" customHeight="1" thickBot="1" x14ac:dyDescent="0.3">
      <c r="A9" s="594" t="s">
        <v>18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</row>
    <row r="10" spans="1:13" s="507" customFormat="1" ht="64.5" customHeight="1" thickBot="1" x14ac:dyDescent="0.3">
      <c r="A10" s="701">
        <v>2</v>
      </c>
      <c r="B10" s="692" t="s">
        <v>398</v>
      </c>
      <c r="C10" s="14" t="s">
        <v>396</v>
      </c>
      <c r="D10" s="692" t="s">
        <v>77</v>
      </c>
      <c r="E10" s="692" t="s">
        <v>197</v>
      </c>
      <c r="F10" s="544">
        <v>11</v>
      </c>
      <c r="G10" s="534">
        <v>45082</v>
      </c>
      <c r="H10" s="52" t="s">
        <v>514</v>
      </c>
      <c r="I10" s="52" t="s">
        <v>546</v>
      </c>
      <c r="J10" s="181">
        <v>45111</v>
      </c>
      <c r="K10" s="52" t="s">
        <v>437</v>
      </c>
      <c r="L10" s="754">
        <v>16.7</v>
      </c>
      <c r="M10" s="53">
        <v>13.1</v>
      </c>
    </row>
    <row r="11" spans="1:13" s="507" customFormat="1" ht="64.5" customHeight="1" thickBot="1" x14ac:dyDescent="0.3">
      <c r="A11" s="702"/>
      <c r="B11" s="693"/>
      <c r="C11" s="14" t="s">
        <v>397</v>
      </c>
      <c r="D11" s="693"/>
      <c r="E11" s="693"/>
      <c r="F11" s="544">
        <v>11</v>
      </c>
      <c r="G11" s="534">
        <v>45082</v>
      </c>
      <c r="H11" s="52" t="s">
        <v>503</v>
      </c>
      <c r="I11" s="52" t="s">
        <v>547</v>
      </c>
      <c r="J11" s="181">
        <v>45110</v>
      </c>
      <c r="K11" s="52" t="s">
        <v>437</v>
      </c>
      <c r="L11" s="754">
        <v>12.6</v>
      </c>
      <c r="M11" s="53">
        <v>10.4</v>
      </c>
    </row>
    <row r="12" spans="1:13" s="507" customFormat="1" ht="64.5" customHeight="1" thickBot="1" x14ac:dyDescent="0.3">
      <c r="A12" s="702"/>
      <c r="B12" s="693"/>
      <c r="C12" s="14" t="s">
        <v>500</v>
      </c>
      <c r="D12" s="693"/>
      <c r="E12" s="693"/>
      <c r="F12" s="544">
        <v>11</v>
      </c>
      <c r="G12" s="534">
        <v>45082</v>
      </c>
      <c r="H12" s="52" t="s">
        <v>504</v>
      </c>
      <c r="I12" s="52" t="s">
        <v>522</v>
      </c>
      <c r="J12" s="181">
        <v>45110</v>
      </c>
      <c r="K12" s="52" t="s">
        <v>437</v>
      </c>
      <c r="L12" s="754">
        <v>11.7</v>
      </c>
      <c r="M12" s="53">
        <v>9.9</v>
      </c>
    </row>
    <row r="13" spans="1:13" s="507" customFormat="1" ht="64.5" customHeight="1" thickBot="1" x14ac:dyDescent="0.3">
      <c r="A13" s="703"/>
      <c r="B13" s="694"/>
      <c r="C13" s="14" t="s">
        <v>499</v>
      </c>
      <c r="D13" s="694"/>
      <c r="E13" s="694"/>
      <c r="F13" s="544">
        <v>11</v>
      </c>
      <c r="G13" s="534">
        <v>45082</v>
      </c>
      <c r="H13" s="52" t="s">
        <v>504</v>
      </c>
      <c r="I13" s="52" t="s">
        <v>521</v>
      </c>
      <c r="J13" s="181">
        <v>45107</v>
      </c>
      <c r="K13" s="52" t="s">
        <v>437</v>
      </c>
      <c r="L13" s="754">
        <v>4</v>
      </c>
      <c r="M13" s="53">
        <v>3.1</v>
      </c>
    </row>
    <row r="14" spans="1:13" s="507" customFormat="1" ht="126" customHeight="1" thickBot="1" x14ac:dyDescent="0.3">
      <c r="A14" s="692">
        <v>3</v>
      </c>
      <c r="B14" s="692" t="s">
        <v>399</v>
      </c>
      <c r="C14" s="14" t="s">
        <v>400</v>
      </c>
      <c r="D14" s="692" t="s">
        <v>77</v>
      </c>
      <c r="E14" s="692" t="s">
        <v>151</v>
      </c>
      <c r="F14" s="544">
        <v>13</v>
      </c>
      <c r="G14" s="570">
        <v>45226</v>
      </c>
      <c r="H14" s="52" t="s">
        <v>618</v>
      </c>
      <c r="I14" s="52" t="s">
        <v>753</v>
      </c>
      <c r="J14" s="181">
        <v>45257</v>
      </c>
      <c r="K14" s="52" t="s">
        <v>437</v>
      </c>
      <c r="L14" s="754">
        <v>13.4</v>
      </c>
      <c r="M14" s="53">
        <v>10.5</v>
      </c>
    </row>
    <row r="15" spans="1:13" s="507" customFormat="1" ht="117" customHeight="1" thickBot="1" x14ac:dyDescent="0.3">
      <c r="A15" s="693"/>
      <c r="B15" s="693"/>
      <c r="C15" s="14" t="s">
        <v>401</v>
      </c>
      <c r="D15" s="693"/>
      <c r="E15" s="693"/>
      <c r="F15" s="544">
        <v>13</v>
      </c>
      <c r="G15" s="570">
        <v>45226</v>
      </c>
      <c r="H15" s="52" t="s">
        <v>615</v>
      </c>
      <c r="I15" s="52" t="s">
        <v>628</v>
      </c>
      <c r="J15" s="181">
        <v>45252</v>
      </c>
      <c r="K15" s="52" t="s">
        <v>437</v>
      </c>
      <c r="L15" s="754">
        <v>12.4</v>
      </c>
      <c r="M15" s="53">
        <v>9.6</v>
      </c>
    </row>
    <row r="16" spans="1:13" s="507" customFormat="1" ht="123.75" customHeight="1" thickBot="1" x14ac:dyDescent="0.3">
      <c r="A16" s="694"/>
      <c r="B16" s="694"/>
      <c r="C16" s="14" t="s">
        <v>402</v>
      </c>
      <c r="D16" s="694"/>
      <c r="E16" s="694"/>
      <c r="F16" s="544">
        <v>14</v>
      </c>
      <c r="G16" s="570">
        <v>45226</v>
      </c>
      <c r="H16" s="52" t="s">
        <v>617</v>
      </c>
      <c r="I16" s="52" t="s">
        <v>616</v>
      </c>
      <c r="J16" s="181">
        <v>45254</v>
      </c>
      <c r="K16" s="52" t="s">
        <v>437</v>
      </c>
      <c r="L16" s="754">
        <v>12.4</v>
      </c>
      <c r="M16" s="53">
        <v>9.1</v>
      </c>
    </row>
    <row r="17" spans="1:14" s="507" customFormat="1" ht="14.25" customHeight="1" thickBot="1" x14ac:dyDescent="0.3">
      <c r="A17" s="565"/>
      <c r="B17" s="565"/>
      <c r="C17" s="14"/>
      <c r="D17" s="565"/>
      <c r="E17" s="565"/>
      <c r="F17" s="544"/>
      <c r="G17" s="534"/>
      <c r="H17" s="52"/>
      <c r="I17" s="52"/>
      <c r="J17" s="181"/>
      <c r="K17" s="52"/>
      <c r="L17" s="754"/>
      <c r="M17" s="755">
        <f>SUM(M10:M16)</f>
        <v>65.7</v>
      </c>
    </row>
    <row r="18" spans="1:14" s="507" customFormat="1" ht="69" customHeight="1" thickBot="1" x14ac:dyDescent="0.3">
      <c r="A18" s="337">
        <v>4</v>
      </c>
      <c r="B18" s="337" t="s">
        <v>414</v>
      </c>
      <c r="C18" s="14" t="s">
        <v>415</v>
      </c>
      <c r="D18" s="337" t="s">
        <v>419</v>
      </c>
      <c r="E18" s="337" t="s">
        <v>158</v>
      </c>
      <c r="F18" s="544">
        <v>17</v>
      </c>
      <c r="G18" s="534"/>
      <c r="H18" s="52"/>
      <c r="I18" s="181" t="s">
        <v>515</v>
      </c>
      <c r="J18" s="181">
        <v>45016</v>
      </c>
      <c r="K18" s="52" t="s">
        <v>437</v>
      </c>
      <c r="L18" s="754">
        <v>24.1</v>
      </c>
      <c r="M18" s="53">
        <v>20.5</v>
      </c>
    </row>
    <row r="19" spans="1:14" s="507" customFormat="1" ht="52.5" customHeight="1" thickBot="1" x14ac:dyDescent="0.3">
      <c r="A19" s="337">
        <v>5</v>
      </c>
      <c r="B19" s="337" t="s">
        <v>414</v>
      </c>
      <c r="C19" s="14" t="s">
        <v>416</v>
      </c>
      <c r="D19" s="337" t="s">
        <v>419</v>
      </c>
      <c r="E19" s="337" t="s">
        <v>158</v>
      </c>
      <c r="F19" s="544">
        <v>17</v>
      </c>
      <c r="G19" s="534"/>
      <c r="H19" s="52"/>
      <c r="I19" s="52" t="s">
        <v>548</v>
      </c>
      <c r="J19" s="181">
        <v>45107</v>
      </c>
      <c r="K19" s="52" t="s">
        <v>437</v>
      </c>
      <c r="L19" s="754">
        <v>25.7</v>
      </c>
      <c r="M19" s="53">
        <v>21.9</v>
      </c>
    </row>
    <row r="20" spans="1:14" s="507" customFormat="1" ht="52.5" customHeight="1" thickBot="1" x14ac:dyDescent="0.3">
      <c r="A20" s="337">
        <v>6</v>
      </c>
      <c r="B20" s="337" t="s">
        <v>414</v>
      </c>
      <c r="C20" s="14" t="s">
        <v>417</v>
      </c>
      <c r="D20" s="337" t="s">
        <v>419</v>
      </c>
      <c r="E20" s="337" t="s">
        <v>158</v>
      </c>
      <c r="F20" s="544">
        <v>17</v>
      </c>
      <c r="G20" s="534"/>
      <c r="H20" s="52"/>
      <c r="I20" s="52" t="s">
        <v>539</v>
      </c>
      <c r="J20" s="181">
        <v>45195</v>
      </c>
      <c r="K20" s="52" t="s">
        <v>437</v>
      </c>
      <c r="L20" s="754">
        <v>29.6</v>
      </c>
      <c r="M20" s="53">
        <v>23.6</v>
      </c>
    </row>
    <row r="21" spans="1:14" s="507" customFormat="1" ht="52.5" customHeight="1" thickBot="1" x14ac:dyDescent="0.3">
      <c r="A21" s="337">
        <v>7</v>
      </c>
      <c r="B21" s="337" t="s">
        <v>414</v>
      </c>
      <c r="C21" s="14" t="s">
        <v>418</v>
      </c>
      <c r="D21" s="337" t="s">
        <v>419</v>
      </c>
      <c r="E21" s="337" t="s">
        <v>158</v>
      </c>
      <c r="F21" s="544">
        <v>16</v>
      </c>
      <c r="G21" s="534"/>
      <c r="H21" s="52"/>
      <c r="I21" s="52" t="s">
        <v>539</v>
      </c>
      <c r="J21" s="181">
        <v>45282</v>
      </c>
      <c r="K21" s="52" t="s">
        <v>437</v>
      </c>
      <c r="L21" s="754">
        <v>19.8</v>
      </c>
      <c r="M21" s="53">
        <v>17</v>
      </c>
      <c r="N21" s="566">
        <f>SUM(M18:M21)</f>
        <v>83</v>
      </c>
    </row>
    <row r="22" spans="1:14" s="507" customFormat="1" ht="57.75" customHeight="1" thickBot="1" x14ac:dyDescent="0.3">
      <c r="A22" s="337">
        <v>8</v>
      </c>
      <c r="B22" s="337" t="s">
        <v>420</v>
      </c>
      <c r="C22" s="14" t="s">
        <v>421</v>
      </c>
      <c r="D22" s="337" t="s">
        <v>419</v>
      </c>
      <c r="E22" s="337" t="s">
        <v>158</v>
      </c>
      <c r="F22" s="544">
        <v>16.5</v>
      </c>
      <c r="G22" s="534"/>
      <c r="H22" s="52"/>
      <c r="I22" s="181" t="s">
        <v>549</v>
      </c>
      <c r="J22" s="181">
        <v>45046</v>
      </c>
      <c r="K22" s="52" t="s">
        <v>437</v>
      </c>
      <c r="L22" s="754">
        <v>22.1</v>
      </c>
      <c r="M22" s="53">
        <v>19.100000000000001</v>
      </c>
    </row>
    <row r="23" spans="1:14" s="507" customFormat="1" ht="61.5" customHeight="1" thickBot="1" x14ac:dyDescent="0.3">
      <c r="A23" s="337">
        <v>9</v>
      </c>
      <c r="B23" s="337" t="s">
        <v>420</v>
      </c>
      <c r="C23" s="14" t="s">
        <v>422</v>
      </c>
      <c r="D23" s="337" t="s">
        <v>419</v>
      </c>
      <c r="E23" s="337" t="s">
        <v>158</v>
      </c>
      <c r="F23" s="544">
        <v>16.5</v>
      </c>
      <c r="G23" s="534"/>
      <c r="H23" s="52"/>
      <c r="I23" s="52" t="s">
        <v>550</v>
      </c>
      <c r="J23" s="181">
        <v>45107</v>
      </c>
      <c r="K23" s="52" t="s">
        <v>437</v>
      </c>
      <c r="L23" s="754">
        <v>19.399999999999999</v>
      </c>
      <c r="M23" s="53">
        <v>17.100000000000001</v>
      </c>
    </row>
    <row r="24" spans="1:14" s="507" customFormat="1" ht="61.5" customHeight="1" thickBot="1" x14ac:dyDescent="0.3">
      <c r="A24" s="337">
        <v>10</v>
      </c>
      <c r="B24" s="337" t="s">
        <v>420</v>
      </c>
      <c r="C24" s="14" t="s">
        <v>423</v>
      </c>
      <c r="D24" s="337" t="s">
        <v>419</v>
      </c>
      <c r="E24" s="337" t="s">
        <v>158</v>
      </c>
      <c r="F24" s="544">
        <v>16.5</v>
      </c>
      <c r="G24" s="534"/>
      <c r="H24" s="52"/>
      <c r="I24" s="52" t="s">
        <v>539</v>
      </c>
      <c r="J24" s="181">
        <v>45199</v>
      </c>
      <c r="K24" s="52" t="s">
        <v>437</v>
      </c>
      <c r="L24" s="754">
        <v>23.1</v>
      </c>
      <c r="M24" s="53">
        <v>20.399999999999999</v>
      </c>
    </row>
    <row r="25" spans="1:14" s="507" customFormat="1" ht="61.5" customHeight="1" thickBot="1" x14ac:dyDescent="0.3">
      <c r="A25" s="337">
        <v>11</v>
      </c>
      <c r="B25" s="337" t="s">
        <v>420</v>
      </c>
      <c r="C25" s="14" t="s">
        <v>424</v>
      </c>
      <c r="D25" s="337" t="s">
        <v>419</v>
      </c>
      <c r="E25" s="337" t="s">
        <v>158</v>
      </c>
      <c r="F25" s="544">
        <v>16.5</v>
      </c>
      <c r="G25" s="534"/>
      <c r="H25" s="52"/>
      <c r="I25" s="52" t="s">
        <v>539</v>
      </c>
      <c r="J25" s="181">
        <v>45285</v>
      </c>
      <c r="K25" s="52" t="s">
        <v>437</v>
      </c>
      <c r="L25" s="754">
        <v>21.7</v>
      </c>
      <c r="M25" s="53">
        <v>18.8</v>
      </c>
      <c r="N25" s="566">
        <f>SUM(M22:M25)</f>
        <v>75.400000000000006</v>
      </c>
    </row>
    <row r="26" spans="1:14" s="507" customFormat="1" ht="61.5" customHeight="1" thickBot="1" x14ac:dyDescent="0.3">
      <c r="A26" s="337">
        <v>12</v>
      </c>
      <c r="B26" s="337" t="s">
        <v>420</v>
      </c>
      <c r="C26" s="14" t="s">
        <v>428</v>
      </c>
      <c r="D26" s="337" t="s">
        <v>419</v>
      </c>
      <c r="E26" s="337" t="s">
        <v>158</v>
      </c>
      <c r="F26" s="544">
        <v>16.5</v>
      </c>
      <c r="G26" s="534"/>
      <c r="H26" s="52"/>
      <c r="I26" s="181" t="s">
        <v>551</v>
      </c>
      <c r="J26" s="181">
        <v>44985</v>
      </c>
      <c r="K26" s="52" t="s">
        <v>437</v>
      </c>
      <c r="L26" s="754">
        <v>16</v>
      </c>
      <c r="M26" s="53">
        <v>14</v>
      </c>
    </row>
    <row r="27" spans="1:14" s="507" customFormat="1" ht="61.5" customHeight="1" thickBot="1" x14ac:dyDescent="0.3">
      <c r="A27" s="337">
        <v>13</v>
      </c>
      <c r="B27" s="337" t="s">
        <v>420</v>
      </c>
      <c r="C27" s="14" t="s">
        <v>425</v>
      </c>
      <c r="D27" s="337" t="s">
        <v>419</v>
      </c>
      <c r="E27" s="337" t="s">
        <v>158</v>
      </c>
      <c r="F27" s="544">
        <v>16.5</v>
      </c>
      <c r="G27" s="534"/>
      <c r="H27" s="52"/>
      <c r="I27" s="181" t="s">
        <v>552</v>
      </c>
      <c r="J27" s="181">
        <v>45077</v>
      </c>
      <c r="K27" s="52" t="s">
        <v>437</v>
      </c>
      <c r="L27" s="754">
        <v>22.2</v>
      </c>
      <c r="M27" s="53">
        <v>19.100000000000001</v>
      </c>
    </row>
    <row r="28" spans="1:14" s="507" customFormat="1" ht="61.5" customHeight="1" thickBot="1" x14ac:dyDescent="0.3">
      <c r="A28" s="337">
        <v>14</v>
      </c>
      <c r="B28" s="337" t="s">
        <v>420</v>
      </c>
      <c r="C28" s="14" t="s">
        <v>426</v>
      </c>
      <c r="D28" s="337" t="s">
        <v>419</v>
      </c>
      <c r="E28" s="337" t="s">
        <v>158</v>
      </c>
      <c r="F28" s="544">
        <v>16.5</v>
      </c>
      <c r="G28" s="534"/>
      <c r="H28" s="52"/>
      <c r="I28" s="52" t="s">
        <v>539</v>
      </c>
      <c r="J28" s="181">
        <v>45195</v>
      </c>
      <c r="K28" s="52" t="s">
        <v>437</v>
      </c>
      <c r="L28" s="754">
        <v>19.899999999999999</v>
      </c>
      <c r="M28" s="53">
        <v>16.899999999999999</v>
      </c>
    </row>
    <row r="29" spans="1:14" s="507" customFormat="1" ht="77.25" customHeight="1" thickBot="1" x14ac:dyDescent="0.3">
      <c r="A29" s="14">
        <v>15</v>
      </c>
      <c r="B29" s="337" t="s">
        <v>420</v>
      </c>
      <c r="C29" s="14" t="s">
        <v>427</v>
      </c>
      <c r="D29" s="337" t="s">
        <v>419</v>
      </c>
      <c r="E29" s="14" t="s">
        <v>158</v>
      </c>
      <c r="F29" s="544">
        <v>16.5</v>
      </c>
      <c r="G29" s="534"/>
      <c r="H29" s="52"/>
      <c r="I29" s="52" t="s">
        <v>539</v>
      </c>
      <c r="J29" s="181">
        <v>45258</v>
      </c>
      <c r="K29" s="52" t="s">
        <v>437</v>
      </c>
      <c r="L29" s="754">
        <v>16.3</v>
      </c>
      <c r="M29" s="53">
        <v>13.9</v>
      </c>
      <c r="N29" s="566">
        <f>SUM(M26:M29)</f>
        <v>63.9</v>
      </c>
    </row>
    <row r="30" spans="1:14" s="11" customFormat="1" ht="15" customHeight="1" x14ac:dyDescent="0.25">
      <c r="A30" s="580" t="s">
        <v>15</v>
      </c>
      <c r="B30" s="581"/>
      <c r="C30" s="581"/>
      <c r="D30" s="582"/>
      <c r="E30" s="463"/>
      <c r="F30" s="542">
        <f>SUM(F10:F29)</f>
        <v>283</v>
      </c>
      <c r="G30" s="46"/>
      <c r="H30" s="47"/>
      <c r="I30" s="47"/>
      <c r="J30" s="46"/>
      <c r="K30" s="47"/>
      <c r="L30" s="308">
        <f>SUM(L10:L29)</f>
        <v>343.09999999999997</v>
      </c>
      <c r="M30" s="224">
        <f>SUM(M18:M29)</f>
        <v>222.3</v>
      </c>
    </row>
    <row r="31" spans="1:14" s="11" customFormat="1" ht="15" customHeight="1" x14ac:dyDescent="0.3">
      <c r="A31" s="1"/>
      <c r="B31" s="1"/>
      <c r="C31" s="23"/>
      <c r="D31" s="1"/>
      <c r="E31" s="1"/>
      <c r="F31" s="545">
        <f>F30+F8</f>
        <v>295</v>
      </c>
      <c r="G31" s="41"/>
      <c r="H31" s="41"/>
      <c r="I31" s="41"/>
      <c r="J31" s="41"/>
      <c r="K31" s="41"/>
      <c r="L31" s="309">
        <f>L30+L8</f>
        <v>359.4</v>
      </c>
      <c r="M31" s="40">
        <f>M8+M17+M30</f>
        <v>302.3</v>
      </c>
    </row>
    <row r="32" spans="1:14" s="11" customFormat="1" ht="15" customHeight="1" x14ac:dyDescent="0.25">
      <c r="A32" s="1"/>
      <c r="B32" s="1"/>
      <c r="C32" s="23"/>
      <c r="D32" s="1"/>
      <c r="E32" s="1"/>
      <c r="F32" s="237"/>
      <c r="G32" s="1"/>
      <c r="H32" s="1"/>
      <c r="I32" s="1"/>
      <c r="J32" s="1"/>
      <c r="K32" s="1"/>
      <c r="L32" s="305"/>
      <c r="M32" s="259"/>
    </row>
    <row r="33" spans="1:13" s="11" customFormat="1" ht="15" customHeight="1" x14ac:dyDescent="0.25">
      <c r="A33" s="1"/>
      <c r="B33" s="1"/>
      <c r="C33" s="23"/>
      <c r="D33" s="1"/>
      <c r="E33" s="1"/>
      <c r="F33" s="237"/>
      <c r="G33" s="1"/>
      <c r="H33" s="1"/>
      <c r="I33" s="1"/>
      <c r="J33" s="1"/>
      <c r="K33" s="1"/>
      <c r="L33" s="305"/>
      <c r="M33" s="259"/>
    </row>
    <row r="34" spans="1:13" s="11" customFormat="1" ht="15" customHeight="1" x14ac:dyDescent="0.25">
      <c r="A34" s="1"/>
      <c r="B34" s="1"/>
      <c r="C34" s="23"/>
      <c r="D34" s="1"/>
      <c r="E34" s="1"/>
      <c r="F34" s="237"/>
      <c r="G34" s="1"/>
      <c r="H34" s="1"/>
      <c r="I34" s="1"/>
      <c r="J34" s="1"/>
      <c r="K34" s="1"/>
      <c r="L34" s="305"/>
      <c r="M34" s="259"/>
    </row>
    <row r="35" spans="1:13" s="11" customFormat="1" ht="64.5" customHeight="1" x14ac:dyDescent="0.25">
      <c r="A35" s="1"/>
      <c r="B35" s="1"/>
      <c r="C35" s="23"/>
      <c r="D35" s="1"/>
      <c r="E35" s="1"/>
      <c r="F35" s="237"/>
      <c r="G35" s="1"/>
      <c r="H35" s="1"/>
      <c r="I35" s="1"/>
      <c r="J35" s="24"/>
      <c r="K35" s="1"/>
      <c r="L35" s="305"/>
      <c r="M35" s="259"/>
    </row>
    <row r="36" spans="1:13" s="11" customFormat="1" ht="64.5" customHeight="1" x14ac:dyDescent="0.25">
      <c r="A36" s="1"/>
      <c r="B36" s="1"/>
      <c r="C36" s="23"/>
      <c r="D36" s="1"/>
      <c r="E36" s="1"/>
      <c r="F36" s="237"/>
      <c r="G36" s="1"/>
      <c r="H36" s="1"/>
      <c r="I36" s="1"/>
      <c r="J36" s="1"/>
      <c r="K36" s="1"/>
      <c r="L36" s="305"/>
      <c r="M36" s="259"/>
    </row>
    <row r="37" spans="1:13" s="11" customFormat="1" ht="64.5" customHeight="1" x14ac:dyDescent="0.25">
      <c r="A37" s="1"/>
      <c r="B37" s="1"/>
      <c r="C37" s="23"/>
      <c r="D37" s="1"/>
      <c r="E37" s="1"/>
      <c r="F37" s="237"/>
      <c r="G37" s="1"/>
      <c r="H37" s="1"/>
      <c r="I37" s="1"/>
      <c r="J37" s="1"/>
      <c r="K37" s="1"/>
      <c r="L37" s="305"/>
      <c r="M37" s="259"/>
    </row>
    <row r="38" spans="1:13" s="11" customFormat="1" ht="64.5" customHeight="1" x14ac:dyDescent="0.25">
      <c r="A38" s="1"/>
      <c r="B38" s="1"/>
      <c r="C38" s="23"/>
      <c r="D38" s="1"/>
      <c r="E38" s="1"/>
      <c r="F38" s="237"/>
      <c r="G38" s="1"/>
      <c r="H38" s="1"/>
      <c r="I38" s="1"/>
      <c r="J38" s="1"/>
      <c r="K38" s="1"/>
      <c r="L38" s="305"/>
      <c r="M38" s="259"/>
    </row>
    <row r="39" spans="1:13" s="11" customFormat="1" ht="64.5" customHeight="1" x14ac:dyDescent="0.25">
      <c r="A39" s="1"/>
      <c r="B39" s="1"/>
      <c r="C39" s="23"/>
      <c r="D39" s="1"/>
      <c r="E39" s="1"/>
      <c r="F39" s="237"/>
      <c r="G39" s="1"/>
      <c r="H39" s="1"/>
      <c r="I39" s="1"/>
      <c r="J39" s="1"/>
      <c r="K39" s="1"/>
      <c r="L39" s="305"/>
      <c r="M39" s="259"/>
    </row>
    <row r="40" spans="1:13" s="11" customFormat="1" ht="64.5" customHeight="1" x14ac:dyDescent="0.25">
      <c r="A40" s="1"/>
      <c r="B40" s="1"/>
      <c r="C40" s="23"/>
      <c r="D40" s="1"/>
      <c r="E40" s="1"/>
      <c r="F40" s="237"/>
      <c r="G40" s="1"/>
      <c r="H40" s="1"/>
      <c r="I40" s="1"/>
      <c r="J40" s="1"/>
      <c r="K40" s="1"/>
      <c r="L40" s="305"/>
      <c r="M40" s="259"/>
    </row>
    <row r="41" spans="1:13" s="12" customFormat="1" x14ac:dyDescent="0.25">
      <c r="A41" s="1"/>
      <c r="B41" s="1"/>
      <c r="C41" s="23"/>
      <c r="D41" s="1"/>
      <c r="E41" s="1"/>
      <c r="F41" s="237"/>
      <c r="G41" s="1"/>
      <c r="H41" s="1"/>
      <c r="I41" s="1"/>
      <c r="J41" s="1"/>
      <c r="K41" s="1"/>
      <c r="L41" s="305"/>
      <c r="M41" s="259"/>
    </row>
    <row r="42" spans="1:13" s="19" customFormat="1" x14ac:dyDescent="0.25">
      <c r="A42" s="1"/>
      <c r="B42" s="1"/>
      <c r="C42" s="23"/>
      <c r="D42" s="1"/>
      <c r="E42" s="1"/>
      <c r="F42" s="237"/>
      <c r="G42" s="1"/>
      <c r="H42" s="1"/>
      <c r="I42" s="1"/>
      <c r="J42" s="1"/>
      <c r="K42" s="1"/>
      <c r="L42" s="305"/>
      <c r="M42" s="259"/>
    </row>
    <row r="43" spans="1:13" s="19" customFormat="1" ht="77.25" customHeight="1" x14ac:dyDescent="0.25">
      <c r="A43" s="1"/>
      <c r="B43" s="1"/>
      <c r="C43" s="23"/>
      <c r="D43" s="1"/>
      <c r="E43" s="1"/>
      <c r="F43" s="237"/>
      <c r="G43" s="1"/>
      <c r="H43" s="1"/>
      <c r="I43" s="1"/>
      <c r="J43" s="1"/>
      <c r="K43" s="1"/>
      <c r="L43" s="305"/>
      <c r="M43" s="259"/>
    </row>
    <row r="44" spans="1:13" s="19" customFormat="1" ht="56.25" customHeight="1" x14ac:dyDescent="0.25">
      <c r="A44" s="1"/>
      <c r="B44" s="1"/>
      <c r="C44" s="23"/>
      <c r="D44" s="1"/>
      <c r="E44" s="1"/>
      <c r="F44" s="237"/>
      <c r="G44" s="1"/>
      <c r="H44" s="1"/>
      <c r="I44" s="1"/>
      <c r="J44" s="1"/>
      <c r="K44" s="1"/>
      <c r="L44" s="305"/>
      <c r="M44" s="259"/>
    </row>
    <row r="45" spans="1:13" s="19" customFormat="1" ht="48.75" customHeight="1" x14ac:dyDescent="0.25">
      <c r="A45" s="1"/>
      <c r="B45" s="1"/>
      <c r="C45" s="23"/>
      <c r="D45" s="1"/>
      <c r="E45" s="1"/>
      <c r="F45" s="237"/>
      <c r="G45" s="1"/>
      <c r="H45" s="1"/>
      <c r="I45" s="1"/>
      <c r="J45" s="1"/>
      <c r="K45" s="1"/>
      <c r="L45" s="305"/>
      <c r="M45" s="259"/>
    </row>
    <row r="46" spans="1:13" s="19" customFormat="1" ht="48.75" customHeight="1" x14ac:dyDescent="0.25">
      <c r="A46" s="1"/>
      <c r="B46" s="1"/>
      <c r="C46" s="23"/>
      <c r="D46" s="1"/>
      <c r="E46" s="1"/>
      <c r="F46" s="237"/>
      <c r="G46" s="1"/>
      <c r="H46" s="1"/>
      <c r="I46" s="1"/>
      <c r="J46" s="1"/>
      <c r="K46" s="1"/>
      <c r="L46" s="305"/>
      <c r="M46" s="259"/>
    </row>
    <row r="47" spans="1:13" s="19" customFormat="1" ht="54.75" customHeight="1" x14ac:dyDescent="0.25">
      <c r="A47" s="1"/>
      <c r="B47" s="1"/>
      <c r="C47" s="23"/>
      <c r="D47" s="1"/>
      <c r="E47" s="1"/>
      <c r="F47" s="237"/>
      <c r="G47" s="1"/>
      <c r="H47" s="1"/>
      <c r="I47" s="1"/>
      <c r="J47" s="1"/>
      <c r="K47" s="1"/>
      <c r="L47" s="305"/>
      <c r="M47" s="259"/>
    </row>
    <row r="48" spans="1:13" s="19" customFormat="1" ht="77.25" customHeight="1" x14ac:dyDescent="0.25">
      <c r="A48" s="1"/>
      <c r="B48" s="1"/>
      <c r="C48" s="23"/>
      <c r="D48" s="1"/>
      <c r="E48" s="1"/>
      <c r="F48" s="237"/>
      <c r="G48" s="1"/>
      <c r="H48" s="1"/>
      <c r="I48" s="1"/>
      <c r="J48" s="1"/>
      <c r="K48" s="1"/>
      <c r="L48" s="305"/>
      <c r="M48" s="259"/>
    </row>
    <row r="49" spans="1:13" s="19" customFormat="1" ht="85.5" customHeight="1" x14ac:dyDescent="0.25">
      <c r="A49" s="1"/>
      <c r="B49" s="1"/>
      <c r="C49" s="23"/>
      <c r="D49" s="1"/>
      <c r="E49" s="1"/>
      <c r="F49" s="237"/>
      <c r="G49" s="1"/>
      <c r="H49" s="1"/>
      <c r="I49" s="1"/>
      <c r="J49" s="1"/>
      <c r="K49" s="1"/>
      <c r="L49" s="305"/>
      <c r="M49" s="259"/>
    </row>
    <row r="50" spans="1:13" s="19" customFormat="1" ht="73.5" customHeight="1" x14ac:dyDescent="0.25">
      <c r="A50" s="1"/>
      <c r="B50" s="1"/>
      <c r="C50" s="23"/>
      <c r="D50" s="1"/>
      <c r="E50" s="1"/>
      <c r="F50" s="237"/>
      <c r="G50" s="1"/>
      <c r="H50" s="1"/>
      <c r="I50" s="1"/>
      <c r="J50" s="1"/>
      <c r="K50" s="1"/>
      <c r="L50" s="305"/>
      <c r="M50" s="259"/>
    </row>
    <row r="51" spans="1:13" s="19" customFormat="1" ht="21" customHeight="1" x14ac:dyDescent="0.25">
      <c r="A51" s="1"/>
      <c r="B51" s="1"/>
      <c r="C51" s="23"/>
      <c r="D51" s="1"/>
      <c r="E51" s="1"/>
      <c r="F51" s="237"/>
      <c r="G51" s="1"/>
      <c r="H51" s="1"/>
      <c r="I51" s="1"/>
      <c r="J51" s="1"/>
      <c r="K51" s="1"/>
      <c r="L51" s="305"/>
      <c r="M51" s="259"/>
    </row>
    <row r="52" spans="1:13" s="19" customFormat="1" ht="28.5" customHeight="1" x14ac:dyDescent="0.25">
      <c r="A52" s="1"/>
      <c r="B52" s="1"/>
      <c r="C52" s="23"/>
      <c r="D52" s="1"/>
      <c r="E52" s="1"/>
      <c r="F52" s="237"/>
      <c r="G52" s="1"/>
      <c r="H52" s="1"/>
      <c r="I52" s="1"/>
      <c r="J52" s="1"/>
      <c r="K52" s="1"/>
      <c r="L52" s="305"/>
      <c r="M52" s="259"/>
    </row>
    <row r="53" spans="1:13" s="19" customFormat="1" x14ac:dyDescent="0.25">
      <c r="A53" s="1"/>
      <c r="B53" s="1"/>
      <c r="C53" s="23"/>
      <c r="D53" s="1"/>
      <c r="E53" s="1"/>
      <c r="F53" s="237"/>
      <c r="G53" s="1"/>
      <c r="H53" s="1"/>
      <c r="I53" s="1"/>
      <c r="J53" s="1"/>
      <c r="K53" s="1"/>
      <c r="L53" s="305"/>
      <c r="M53" s="259"/>
    </row>
    <row r="54" spans="1:13" s="19" customFormat="1" x14ac:dyDescent="0.25">
      <c r="A54" s="1"/>
      <c r="B54" s="1"/>
      <c r="C54" s="23"/>
      <c r="D54" s="1"/>
      <c r="E54" s="1"/>
      <c r="F54" s="237"/>
      <c r="G54" s="1"/>
      <c r="H54" s="1"/>
      <c r="I54" s="1"/>
      <c r="J54" s="1"/>
      <c r="K54" s="1"/>
      <c r="L54" s="305"/>
      <c r="M54" s="259"/>
    </row>
    <row r="55" spans="1:13" s="19" customFormat="1" x14ac:dyDescent="0.25">
      <c r="A55" s="1"/>
      <c r="B55" s="1"/>
      <c r="C55" s="23"/>
      <c r="D55" s="1"/>
      <c r="E55" s="1"/>
      <c r="F55" s="237"/>
      <c r="G55" s="1"/>
      <c r="H55" s="1"/>
      <c r="I55" s="1"/>
      <c r="J55" s="1"/>
      <c r="K55" s="1"/>
      <c r="L55" s="305"/>
      <c r="M55" s="259"/>
    </row>
    <row r="56" spans="1:13" s="19" customFormat="1" x14ac:dyDescent="0.25">
      <c r="A56" s="1"/>
      <c r="B56" s="1"/>
      <c r="C56" s="23"/>
      <c r="D56" s="1"/>
      <c r="E56" s="1"/>
      <c r="F56" s="237"/>
      <c r="G56" s="1"/>
      <c r="H56" s="1"/>
      <c r="I56" s="1"/>
      <c r="J56" s="1"/>
      <c r="K56" s="1"/>
      <c r="L56" s="305"/>
      <c r="M56" s="259"/>
    </row>
    <row r="57" spans="1:13" s="19" customFormat="1" x14ac:dyDescent="0.25">
      <c r="A57" s="1"/>
      <c r="B57" s="1"/>
      <c r="C57" s="23"/>
      <c r="D57" s="1"/>
      <c r="E57" s="1"/>
      <c r="F57" s="237"/>
      <c r="G57" s="1"/>
      <c r="H57" s="1"/>
      <c r="I57" s="1"/>
      <c r="J57" s="1"/>
      <c r="K57" s="1"/>
      <c r="L57" s="305"/>
      <c r="M57" s="259"/>
    </row>
    <row r="58" spans="1:13" s="19" customFormat="1" x14ac:dyDescent="0.25">
      <c r="A58" s="1"/>
      <c r="B58" s="1"/>
      <c r="C58" s="23"/>
      <c r="D58" s="1"/>
      <c r="E58" s="1"/>
      <c r="F58" s="237"/>
      <c r="G58" s="1"/>
      <c r="H58" s="1"/>
      <c r="I58" s="1"/>
      <c r="J58" s="1"/>
      <c r="K58" s="1"/>
      <c r="L58" s="305"/>
      <c r="M58" s="259"/>
    </row>
    <row r="59" spans="1:13" s="19" customFormat="1" x14ac:dyDescent="0.25">
      <c r="A59" s="1"/>
      <c r="B59" s="1"/>
      <c r="C59" s="23"/>
      <c r="D59" s="1"/>
      <c r="E59" s="1"/>
      <c r="F59" s="237"/>
      <c r="G59" s="1"/>
      <c r="H59" s="1"/>
      <c r="I59" s="1"/>
      <c r="J59" s="1"/>
      <c r="K59" s="1"/>
      <c r="L59" s="305"/>
      <c r="M59" s="259"/>
    </row>
    <row r="60" spans="1:13" s="19" customFormat="1" x14ac:dyDescent="0.25">
      <c r="A60" s="1"/>
      <c r="B60" s="1"/>
      <c r="C60" s="23"/>
      <c r="D60" s="1"/>
      <c r="E60" s="1"/>
      <c r="F60" s="237"/>
      <c r="G60" s="1"/>
      <c r="H60" s="1"/>
      <c r="I60" s="1"/>
      <c r="J60" s="1"/>
      <c r="K60" s="1"/>
      <c r="L60" s="305"/>
      <c r="M60" s="259"/>
    </row>
    <row r="61" spans="1:13" s="19" customFormat="1" x14ac:dyDescent="0.25">
      <c r="A61" s="1"/>
      <c r="B61" s="1"/>
      <c r="C61" s="23"/>
      <c r="D61" s="1"/>
      <c r="E61" s="1"/>
      <c r="F61" s="237"/>
      <c r="G61" s="1"/>
      <c r="H61" s="1"/>
      <c r="I61" s="1"/>
      <c r="J61" s="1"/>
      <c r="K61" s="1"/>
      <c r="L61" s="305"/>
      <c r="M61" s="259"/>
    </row>
    <row r="62" spans="1:13" s="19" customFormat="1" x14ac:dyDescent="0.25">
      <c r="A62" s="1"/>
      <c r="B62" s="1"/>
      <c r="C62" s="23"/>
      <c r="D62" s="1"/>
      <c r="E62" s="1"/>
      <c r="F62" s="237"/>
      <c r="G62" s="1"/>
      <c r="H62" s="1"/>
      <c r="I62" s="1"/>
      <c r="J62" s="1"/>
      <c r="K62" s="1"/>
      <c r="L62" s="305"/>
      <c r="M62" s="259"/>
    </row>
    <row r="63" spans="1:13" s="19" customFormat="1" x14ac:dyDescent="0.25">
      <c r="A63" s="1"/>
      <c r="B63" s="1"/>
      <c r="C63" s="23"/>
      <c r="D63" s="1"/>
      <c r="E63" s="1"/>
      <c r="F63" s="237"/>
      <c r="G63" s="1"/>
      <c r="H63" s="1"/>
      <c r="I63" s="1"/>
      <c r="J63" s="1"/>
      <c r="K63" s="1"/>
      <c r="L63" s="305"/>
      <c r="M63" s="259"/>
    </row>
    <row r="64" spans="1:13" s="19" customFormat="1" x14ac:dyDescent="0.25">
      <c r="A64" s="1"/>
      <c r="B64" s="1"/>
      <c r="C64" s="23"/>
      <c r="D64" s="1"/>
      <c r="E64" s="1"/>
      <c r="F64" s="237"/>
      <c r="G64" s="1"/>
      <c r="H64" s="1"/>
      <c r="I64" s="1"/>
      <c r="J64" s="1"/>
      <c r="K64" s="1"/>
      <c r="L64" s="305"/>
      <c r="M64" s="259"/>
    </row>
    <row r="65" spans="1:13" s="19" customFormat="1" x14ac:dyDescent="0.25">
      <c r="A65" s="1"/>
      <c r="B65" s="1"/>
      <c r="C65" s="23"/>
      <c r="D65" s="1"/>
      <c r="E65" s="1"/>
      <c r="F65" s="237"/>
      <c r="G65" s="1"/>
      <c r="H65" s="1"/>
      <c r="I65" s="1"/>
      <c r="J65" s="1"/>
      <c r="K65" s="1"/>
      <c r="L65" s="305"/>
      <c r="M65" s="259"/>
    </row>
    <row r="66" spans="1:13" s="19" customFormat="1" x14ac:dyDescent="0.25">
      <c r="A66" s="1"/>
      <c r="B66" s="1"/>
      <c r="C66" s="23"/>
      <c r="D66" s="1"/>
      <c r="E66" s="1"/>
      <c r="F66" s="237"/>
      <c r="G66" s="1"/>
      <c r="H66" s="1"/>
      <c r="I66" s="1"/>
      <c r="J66" s="1"/>
      <c r="K66" s="1"/>
      <c r="L66" s="305"/>
      <c r="M66" s="259"/>
    </row>
    <row r="67" spans="1:13" s="19" customFormat="1" x14ac:dyDescent="0.25">
      <c r="A67" s="1"/>
      <c r="B67" s="1"/>
      <c r="C67" s="23"/>
      <c r="D67" s="1"/>
      <c r="E67" s="1"/>
      <c r="F67" s="237"/>
      <c r="G67" s="1"/>
      <c r="H67" s="1"/>
      <c r="I67" s="1"/>
      <c r="J67" s="1"/>
      <c r="K67" s="1"/>
      <c r="L67" s="305"/>
      <c r="M67" s="259"/>
    </row>
    <row r="68" spans="1:13" s="19" customFormat="1" x14ac:dyDescent="0.25">
      <c r="A68" s="1"/>
      <c r="B68" s="1"/>
      <c r="C68" s="23"/>
      <c r="D68" s="1"/>
      <c r="E68" s="1"/>
      <c r="F68" s="237"/>
      <c r="G68" s="1"/>
      <c r="H68" s="1"/>
      <c r="I68" s="1"/>
      <c r="J68" s="1"/>
      <c r="K68" s="1"/>
      <c r="L68" s="305"/>
      <c r="M68" s="259"/>
    </row>
    <row r="69" spans="1:13" s="19" customFormat="1" x14ac:dyDescent="0.25">
      <c r="A69" s="1"/>
      <c r="B69" s="1"/>
      <c r="C69" s="23"/>
      <c r="D69" s="1"/>
      <c r="E69" s="1"/>
      <c r="F69" s="237"/>
      <c r="G69" s="1"/>
      <c r="H69" s="1"/>
      <c r="I69" s="1"/>
      <c r="J69" s="1"/>
      <c r="K69" s="1"/>
      <c r="L69" s="305"/>
      <c r="M69" s="259"/>
    </row>
    <row r="70" spans="1:13" s="19" customFormat="1" x14ac:dyDescent="0.25">
      <c r="A70" s="1"/>
      <c r="B70" s="1"/>
      <c r="C70" s="23"/>
      <c r="D70" s="1"/>
      <c r="E70" s="1"/>
      <c r="F70" s="237"/>
      <c r="G70" s="1"/>
      <c r="H70" s="1"/>
      <c r="I70" s="1"/>
      <c r="J70" s="1"/>
      <c r="K70" s="1"/>
      <c r="L70" s="305"/>
      <c r="M70" s="259"/>
    </row>
    <row r="71" spans="1:13" s="19" customFormat="1" x14ac:dyDescent="0.25">
      <c r="A71" s="1"/>
      <c r="B71" s="1"/>
      <c r="C71" s="23"/>
      <c r="D71" s="1"/>
      <c r="E71" s="1"/>
      <c r="F71" s="237"/>
      <c r="G71" s="1"/>
      <c r="H71" s="1"/>
      <c r="I71" s="1"/>
      <c r="J71" s="1"/>
      <c r="K71" s="1"/>
      <c r="L71" s="305"/>
      <c r="M71" s="259"/>
    </row>
    <row r="72" spans="1:13" s="19" customFormat="1" x14ac:dyDescent="0.25">
      <c r="A72" s="1"/>
      <c r="B72" s="1"/>
      <c r="C72" s="23"/>
      <c r="D72" s="1"/>
      <c r="E72" s="1"/>
      <c r="F72" s="237"/>
      <c r="G72" s="1"/>
      <c r="H72" s="1"/>
      <c r="I72" s="1"/>
      <c r="J72" s="1"/>
      <c r="K72" s="1"/>
      <c r="L72" s="305"/>
      <c r="M72" s="259"/>
    </row>
    <row r="73" spans="1:13" s="19" customFormat="1" x14ac:dyDescent="0.25">
      <c r="A73" s="1"/>
      <c r="B73" s="1"/>
      <c r="C73" s="23"/>
      <c r="D73" s="1"/>
      <c r="E73" s="1"/>
      <c r="F73" s="237"/>
      <c r="G73" s="1"/>
      <c r="H73" s="1"/>
      <c r="I73" s="1"/>
      <c r="J73" s="1"/>
      <c r="K73" s="1"/>
      <c r="L73" s="305"/>
      <c r="M73" s="259"/>
    </row>
  </sheetData>
  <autoFilter ref="A5:M8"/>
  <mergeCells count="14">
    <mergeCell ref="A14:A16"/>
    <mergeCell ref="A30:D30"/>
    <mergeCell ref="A1:K1"/>
    <mergeCell ref="A3:M3"/>
    <mergeCell ref="A9:M9"/>
    <mergeCell ref="A8:E8"/>
    <mergeCell ref="A6:M6"/>
    <mergeCell ref="A10:A13"/>
    <mergeCell ref="B10:B13"/>
    <mergeCell ref="D10:D13"/>
    <mergeCell ref="E10:E13"/>
    <mergeCell ref="B14:B16"/>
    <mergeCell ref="D14:D16"/>
    <mergeCell ref="E14:E16"/>
  </mergeCells>
  <pageMargins left="0.82677165354330717" right="0.19685039370078741" top="0.74803149606299213" bottom="0.74803149606299213" header="0.31496062992125984" footer="0.31496062992125984"/>
  <pageSetup paperSize="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M23" sqref="A23:M23"/>
    </sheetView>
  </sheetViews>
  <sheetFormatPr defaultColWidth="9.140625" defaultRowHeight="15" x14ac:dyDescent="0.25"/>
  <cols>
    <col min="1" max="1" width="5.42578125" style="158" customWidth="1"/>
    <col min="2" max="2" width="19.140625" style="158" customWidth="1"/>
    <col min="3" max="3" width="29.5703125" style="198" customWidth="1"/>
    <col min="4" max="4" width="14.85546875" style="158" customWidth="1"/>
    <col min="5" max="6" width="10.7109375" style="158" customWidth="1"/>
    <col min="7" max="7" width="15.28515625" style="158" customWidth="1"/>
    <col min="8" max="9" width="18" style="158" customWidth="1"/>
    <col min="10" max="10" width="15.28515625" style="158" customWidth="1"/>
    <col min="11" max="11" width="14.7109375" style="158" customWidth="1"/>
    <col min="12" max="13" width="10.5703125" style="158" customWidth="1"/>
    <col min="14" max="16384" width="9.140625" style="158"/>
  </cols>
  <sheetData>
    <row r="1" spans="1:13" ht="25.5" x14ac:dyDescent="0.3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3" ht="26.25" x14ac:dyDescent="0.4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</row>
    <row r="3" spans="1:13" ht="26.25" x14ac:dyDescent="0.4">
      <c r="A3" s="605" t="s">
        <v>54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ht="15.75" thickBot="1" x14ac:dyDescent="0.3">
      <c r="A4" s="183"/>
      <c r="C4" s="184"/>
      <c r="D4" s="184"/>
      <c r="E4" s="184"/>
      <c r="F4" s="185"/>
    </row>
    <row r="5" spans="1:13" ht="32.25" thickBot="1" x14ac:dyDescent="0.3">
      <c r="A5" s="218" t="s">
        <v>2</v>
      </c>
      <c r="B5" s="219" t="s">
        <v>3</v>
      </c>
      <c r="C5" s="219" t="s">
        <v>4</v>
      </c>
      <c r="D5" s="219" t="s">
        <v>5</v>
      </c>
      <c r="E5" s="219" t="s">
        <v>6</v>
      </c>
      <c r="F5" s="219" t="s">
        <v>7</v>
      </c>
      <c r="G5" s="219" t="s">
        <v>8</v>
      </c>
      <c r="H5" s="219" t="s">
        <v>9</v>
      </c>
      <c r="I5" s="219" t="s">
        <v>10</v>
      </c>
      <c r="J5" s="219" t="s">
        <v>11</v>
      </c>
      <c r="K5" s="219" t="s">
        <v>12</v>
      </c>
      <c r="L5" s="219" t="s">
        <v>13</v>
      </c>
      <c r="M5" s="219" t="s">
        <v>14</v>
      </c>
    </row>
    <row r="6" spans="1:13" ht="16.5" thickBot="1" x14ac:dyDescent="0.3">
      <c r="A6" s="601" t="s">
        <v>29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3"/>
    </row>
    <row r="7" spans="1:13" s="146" customFormat="1" ht="50.25" customHeight="1" thickBot="1" x14ac:dyDescent="0.3">
      <c r="A7" s="49">
        <v>1</v>
      </c>
      <c r="B7" s="14" t="s">
        <v>205</v>
      </c>
      <c r="C7" s="14" t="s">
        <v>204</v>
      </c>
      <c r="D7" s="14" t="s">
        <v>59</v>
      </c>
      <c r="E7" s="14" t="s">
        <v>162</v>
      </c>
      <c r="F7" s="28">
        <v>6</v>
      </c>
      <c r="G7" s="205">
        <v>45203</v>
      </c>
      <c r="H7" s="31" t="s">
        <v>613</v>
      </c>
      <c r="I7" s="31" t="s">
        <v>754</v>
      </c>
      <c r="J7" s="145">
        <v>45285</v>
      </c>
      <c r="K7" s="31" t="s">
        <v>437</v>
      </c>
      <c r="L7" s="31">
        <v>8.5</v>
      </c>
      <c r="M7" s="31">
        <v>6.4</v>
      </c>
    </row>
    <row r="8" spans="1:13" s="150" customFormat="1" ht="16.5" thickBot="1" x14ac:dyDescent="0.3">
      <c r="A8" s="638" t="s">
        <v>15</v>
      </c>
      <c r="B8" s="704"/>
      <c r="C8" s="704"/>
      <c r="D8" s="704"/>
      <c r="E8" s="705"/>
      <c r="F8" s="28">
        <f>SUM(F7:F7)</f>
        <v>6</v>
      </c>
      <c r="G8" s="148"/>
      <c r="H8" s="149"/>
      <c r="I8" s="149"/>
      <c r="J8" s="148"/>
      <c r="K8" s="149"/>
      <c r="L8" s="149">
        <f>SUM(L7:L7)</f>
        <v>8.5</v>
      </c>
      <c r="M8" s="149">
        <f>SUM(M7:M7)</f>
        <v>6.4</v>
      </c>
    </row>
    <row r="9" spans="1:13" s="150" customFormat="1" ht="16.5" hidden="1" thickBot="1" x14ac:dyDescent="0.3">
      <c r="A9" s="609" t="s">
        <v>55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1"/>
    </row>
    <row r="10" spans="1:13" ht="15.75" hidden="1" thickBot="1" x14ac:dyDescent="0.3"/>
    <row r="11" spans="1:13" s="150" customFormat="1" ht="16.5" hidden="1" thickBot="1" x14ac:dyDescent="0.3">
      <c r="A11" s="25"/>
      <c r="B11" s="135"/>
      <c r="C11" s="136"/>
      <c r="D11" s="136"/>
      <c r="E11" s="27"/>
      <c r="F11" s="28"/>
      <c r="G11" s="151"/>
      <c r="H11" s="25"/>
      <c r="I11" s="25"/>
      <c r="J11" s="151"/>
      <c r="K11" s="25"/>
      <c r="L11" s="25"/>
      <c r="M11" s="25"/>
    </row>
    <row r="12" spans="1:13" s="150" customFormat="1" ht="16.5" hidden="1" thickBot="1" x14ac:dyDescent="0.3">
      <c r="A12" s="27"/>
      <c r="B12" s="147"/>
      <c r="C12" s="144"/>
      <c r="D12" s="27"/>
      <c r="E12" s="27"/>
      <c r="F12" s="28"/>
      <c r="G12" s="153"/>
      <c r="H12" s="25"/>
      <c r="I12" s="25"/>
      <c r="J12" s="151"/>
      <c r="K12" s="25"/>
      <c r="L12" s="25"/>
      <c r="M12" s="25"/>
    </row>
    <row r="13" spans="1:13" s="150" customFormat="1" ht="16.5" hidden="1" thickBot="1" x14ac:dyDescent="0.3">
      <c r="A13" s="25"/>
      <c r="B13" s="147"/>
      <c r="C13" s="144"/>
      <c r="D13" s="27"/>
      <c r="E13" s="27"/>
      <c r="F13" s="206"/>
      <c r="G13" s="153"/>
      <c r="H13" s="25"/>
      <c r="I13" s="25"/>
      <c r="J13" s="151"/>
      <c r="K13" s="25"/>
      <c r="L13" s="25"/>
      <c r="M13" s="25"/>
    </row>
    <row r="14" spans="1:13" s="150" customFormat="1" ht="16.5" hidden="1" thickBot="1" x14ac:dyDescent="0.3">
      <c r="A14" s="25"/>
      <c r="B14" s="147"/>
      <c r="C14" s="144"/>
      <c r="D14" s="27"/>
      <c r="E14" s="27"/>
      <c r="F14" s="206"/>
      <c r="G14" s="153"/>
      <c r="H14" s="25"/>
      <c r="I14" s="25"/>
      <c r="J14" s="151"/>
      <c r="K14" s="25"/>
      <c r="L14" s="25"/>
      <c r="M14" s="25"/>
    </row>
    <row r="15" spans="1:13" ht="16.5" hidden="1" thickBot="1" x14ac:dyDescent="0.3">
      <c r="A15" s="25"/>
      <c r="B15" s="147"/>
      <c r="C15" s="144"/>
      <c r="D15" s="26"/>
      <c r="E15" s="27"/>
      <c r="F15" s="28"/>
      <c r="G15" s="153"/>
      <c r="H15" s="25"/>
      <c r="I15" s="25"/>
      <c r="J15" s="151"/>
      <c r="K15" s="25"/>
      <c r="L15" s="25"/>
      <c r="M15" s="25"/>
    </row>
    <row r="16" spans="1:13" ht="15.75" hidden="1" x14ac:dyDescent="0.25">
      <c r="A16" s="642" t="s">
        <v>15</v>
      </c>
      <c r="B16" s="643"/>
      <c r="C16" s="643"/>
      <c r="D16" s="644"/>
      <c r="E16" s="154"/>
      <c r="F16" s="155">
        <f>SUM(F11:F15)</f>
        <v>0</v>
      </c>
      <c r="G16" s="156"/>
      <c r="H16" s="157"/>
      <c r="I16" s="157"/>
      <c r="J16" s="157"/>
      <c r="K16" s="157"/>
      <c r="L16" s="155">
        <f>SUM(L11:L15)</f>
        <v>0</v>
      </c>
      <c r="M16" s="155">
        <f>SUM(M11:M15)</f>
        <v>0</v>
      </c>
    </row>
    <row r="17" spans="1:13" ht="16.5" hidden="1" thickBot="1" x14ac:dyDescent="0.3">
      <c r="A17" s="645" t="s">
        <v>17</v>
      </c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7"/>
    </row>
    <row r="18" spans="1:13" s="163" customFormat="1" ht="16.5" hidden="1" thickBot="1" x14ac:dyDescent="0.3">
      <c r="A18" s="25"/>
      <c r="B18" s="161"/>
      <c r="C18" s="66"/>
      <c r="D18" s="26"/>
      <c r="E18" s="27"/>
      <c r="F18" s="28"/>
      <c r="G18" s="28"/>
      <c r="H18" s="188"/>
      <c r="I18" s="188"/>
      <c r="J18" s="188"/>
      <c r="K18" s="188"/>
      <c r="L18" s="149"/>
      <c r="M18" s="149"/>
    </row>
    <row r="19" spans="1:13" s="163" customFormat="1" ht="16.5" hidden="1" thickBot="1" x14ac:dyDescent="0.3">
      <c r="A19" s="27"/>
      <c r="B19" s="135"/>
      <c r="C19" s="136"/>
      <c r="D19" s="136"/>
      <c r="E19" s="27"/>
      <c r="F19" s="28"/>
      <c r="G19" s="190"/>
      <c r="H19" s="189"/>
      <c r="I19" s="189"/>
      <c r="J19" s="190"/>
      <c r="K19" s="189"/>
      <c r="L19" s="189"/>
      <c r="M19" s="189"/>
    </row>
    <row r="20" spans="1:13" s="163" customFormat="1" ht="16.5" hidden="1" thickBot="1" x14ac:dyDescent="0.3">
      <c r="A20" s="38">
        <v>11</v>
      </c>
      <c r="B20" s="65"/>
      <c r="C20" s="66"/>
      <c r="D20" s="26"/>
      <c r="E20" s="27"/>
      <c r="F20" s="27"/>
      <c r="G20" s="190"/>
      <c r="H20" s="189"/>
      <c r="I20" s="189"/>
      <c r="J20" s="190"/>
      <c r="K20" s="189"/>
      <c r="L20" s="189"/>
      <c r="M20" s="189"/>
    </row>
    <row r="21" spans="1:13" s="163" customFormat="1" ht="16.5" hidden="1" customHeight="1" thickBot="1" x14ac:dyDescent="0.3">
      <c r="A21" s="38">
        <v>12</v>
      </c>
      <c r="B21" s="161"/>
      <c r="C21" s="66"/>
      <c r="D21" s="27"/>
      <c r="E21" s="27"/>
      <c r="F21" s="28"/>
      <c r="G21" s="190"/>
      <c r="H21" s="189"/>
      <c r="I21" s="189"/>
      <c r="J21" s="190"/>
      <c r="K21" s="189"/>
      <c r="L21" s="189"/>
      <c r="M21" s="189"/>
    </row>
    <row r="22" spans="1:13" ht="13.5" customHeight="1" x14ac:dyDescent="0.25">
      <c r="A22" s="648"/>
      <c r="B22" s="649"/>
      <c r="C22" s="649"/>
      <c r="D22" s="649"/>
      <c r="E22" s="649"/>
      <c r="F22" s="191"/>
      <c r="G22" s="192"/>
      <c r="H22" s="193"/>
      <c r="I22" s="193"/>
      <c r="J22" s="192"/>
      <c r="K22" s="193"/>
      <c r="L22" s="191"/>
      <c r="M22" s="191"/>
    </row>
    <row r="23" spans="1:13" ht="18.75" x14ac:dyDescent="0.3">
      <c r="A23" s="756"/>
      <c r="B23" s="756"/>
      <c r="C23" s="757"/>
      <c r="D23" s="756"/>
      <c r="E23" s="756"/>
      <c r="F23" s="758">
        <f>F22+F16+F8</f>
        <v>6</v>
      </c>
      <c r="G23" s="759"/>
      <c r="H23" s="759"/>
      <c r="I23" s="759"/>
      <c r="J23" s="759"/>
      <c r="K23" s="759"/>
      <c r="L23" s="758">
        <f>L16+L22+L8</f>
        <v>8.5</v>
      </c>
      <c r="M23" s="758">
        <f>M8+M16+M22</f>
        <v>6.4</v>
      </c>
    </row>
    <row r="27" spans="1:13" x14ac:dyDescent="0.25">
      <c r="J27" s="201"/>
    </row>
  </sheetData>
  <mergeCells count="8">
    <mergeCell ref="A17:M17"/>
    <mergeCell ref="A22:E22"/>
    <mergeCell ref="A1:K1"/>
    <mergeCell ref="A3:M3"/>
    <mergeCell ref="A6:M6"/>
    <mergeCell ref="A8:E8"/>
    <mergeCell ref="A9:M9"/>
    <mergeCell ref="A16:D16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0"/>
  <sheetViews>
    <sheetView topLeftCell="A12" workbookViewId="0">
      <selection activeCell="J16" sqref="J16"/>
    </sheetView>
  </sheetViews>
  <sheetFormatPr defaultColWidth="9.140625" defaultRowHeight="15" x14ac:dyDescent="0.25"/>
  <cols>
    <col min="1" max="1" width="4.7109375" style="1" customWidth="1"/>
    <col min="2" max="2" width="19.42578125" style="1" customWidth="1"/>
    <col min="3" max="3" width="33.85546875" style="1" customWidth="1"/>
    <col min="4" max="4" width="16.5703125" style="1" customWidth="1"/>
    <col min="5" max="5" width="11" style="1" customWidth="1"/>
    <col min="6" max="6" width="15.42578125" style="1" customWidth="1"/>
    <col min="7" max="7" width="18.140625" style="1" customWidth="1"/>
    <col min="8" max="8" width="19.28515625" style="1" customWidth="1"/>
    <col min="9" max="9" width="18" style="1" customWidth="1"/>
    <col min="10" max="10" width="14.85546875" style="1" customWidth="1"/>
    <col min="11" max="11" width="13.7109375" style="259" customWidth="1"/>
    <col min="12" max="12" width="10.5703125" style="259" customWidth="1"/>
    <col min="13" max="13" width="10.5703125" style="24" customWidth="1"/>
    <col min="14" max="133" width="9.140625" style="24"/>
    <col min="134" max="16384" width="9.140625" style="1"/>
  </cols>
  <sheetData>
    <row r="1" spans="1:133" ht="22.5" customHeight="1" x14ac:dyDescent="0.25">
      <c r="A1" s="74"/>
      <c r="B1" s="706" t="s">
        <v>45</v>
      </c>
      <c r="C1" s="706"/>
      <c r="D1" s="706"/>
      <c r="E1" s="706"/>
      <c r="F1" s="706"/>
      <c r="G1" s="706"/>
      <c r="H1" s="706"/>
      <c r="I1" s="706"/>
    </row>
    <row r="2" spans="1:133" ht="22.5" x14ac:dyDescent="0.25">
      <c r="A2" s="75"/>
      <c r="B2" s="76"/>
      <c r="C2" s="76"/>
      <c r="D2" s="76"/>
      <c r="E2" s="76"/>
    </row>
    <row r="3" spans="1:133" ht="29.25" thickBot="1" x14ac:dyDescent="0.5">
      <c r="A3" s="707" t="s">
        <v>46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</row>
    <row r="4" spans="1:133" s="11" customFormat="1" ht="34.5" customHeight="1" thickBot="1" x14ac:dyDescent="0.3">
      <c r="A4" s="77" t="s">
        <v>2</v>
      </c>
      <c r="B4" s="78" t="s">
        <v>3</v>
      </c>
      <c r="C4" s="78" t="s">
        <v>4</v>
      </c>
      <c r="D4" s="78" t="s">
        <v>5</v>
      </c>
      <c r="E4" s="77" t="s">
        <v>6</v>
      </c>
      <c r="F4" s="482" t="s">
        <v>8</v>
      </c>
      <c r="G4" s="78" t="s">
        <v>9</v>
      </c>
      <c r="H4" s="78" t="s">
        <v>10</v>
      </c>
      <c r="I4" s="78" t="s">
        <v>11</v>
      </c>
      <c r="J4" s="78" t="s">
        <v>12</v>
      </c>
      <c r="K4" s="260" t="s">
        <v>13</v>
      </c>
      <c r="L4" s="268" t="s">
        <v>47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</row>
    <row r="5" spans="1:133" s="232" customFormat="1" ht="111.75" customHeight="1" thickBot="1" x14ac:dyDescent="0.3">
      <c r="A5" s="322">
        <v>1</v>
      </c>
      <c r="B5" s="286" t="s">
        <v>429</v>
      </c>
      <c r="C5" s="286" t="s">
        <v>430</v>
      </c>
      <c r="D5" s="49" t="s">
        <v>66</v>
      </c>
      <c r="E5" s="49"/>
      <c r="F5" s="278">
        <v>44971</v>
      </c>
      <c r="G5" s="287" t="s">
        <v>432</v>
      </c>
      <c r="H5" s="287" t="s">
        <v>436</v>
      </c>
      <c r="I5" s="288">
        <v>45015</v>
      </c>
      <c r="J5" s="561" t="s">
        <v>437</v>
      </c>
      <c r="K5" s="562">
        <v>13.5</v>
      </c>
      <c r="L5" s="563">
        <v>11.3</v>
      </c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</row>
    <row r="6" spans="1:133" s="232" customFormat="1" ht="67.5" customHeight="1" thickBot="1" x14ac:dyDescent="0.3">
      <c r="A6" s="27">
        <v>2</v>
      </c>
      <c r="B6" s="55" t="s">
        <v>439</v>
      </c>
      <c r="C6" s="258" t="s">
        <v>440</v>
      </c>
      <c r="D6" s="26" t="s">
        <v>441</v>
      </c>
      <c r="E6" s="27"/>
      <c r="F6" s="216">
        <v>45022</v>
      </c>
      <c r="G6" s="27" t="s">
        <v>472</v>
      </c>
      <c r="H6" s="216" t="s">
        <v>527</v>
      </c>
      <c r="I6" s="216">
        <v>45114</v>
      </c>
      <c r="J6" s="145" t="s">
        <v>437</v>
      </c>
      <c r="K6" s="233">
        <v>24.9</v>
      </c>
      <c r="L6" s="234">
        <v>19.8</v>
      </c>
      <c r="M6" s="239"/>
      <c r="N6" s="231"/>
    </row>
    <row r="7" spans="1:133" s="232" customFormat="1" ht="69" customHeight="1" thickBot="1" x14ac:dyDescent="0.3">
      <c r="A7" s="230">
        <v>3</v>
      </c>
      <c r="B7" s="550" t="s">
        <v>459</v>
      </c>
      <c r="C7" s="483" t="s">
        <v>460</v>
      </c>
      <c r="D7" s="285" t="s">
        <v>461</v>
      </c>
      <c r="E7" s="285"/>
      <c r="F7" s="257"/>
      <c r="G7" s="31"/>
      <c r="H7" s="31" t="s">
        <v>467</v>
      </c>
      <c r="I7" s="145">
        <v>45062</v>
      </c>
      <c r="J7" s="145" t="s">
        <v>437</v>
      </c>
      <c r="K7" s="233">
        <v>9.4</v>
      </c>
      <c r="L7" s="234">
        <v>6.4</v>
      </c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BS7" s="231"/>
      <c r="BT7" s="231"/>
      <c r="BU7" s="231"/>
      <c r="BV7" s="231"/>
      <c r="BW7" s="231"/>
      <c r="BX7" s="231"/>
      <c r="BY7" s="231"/>
      <c r="BZ7" s="231"/>
      <c r="CA7" s="231"/>
      <c r="CB7" s="231"/>
      <c r="CC7" s="231"/>
      <c r="CD7" s="231"/>
      <c r="CE7" s="231"/>
      <c r="CF7" s="231"/>
      <c r="CG7" s="231"/>
      <c r="CH7" s="231"/>
      <c r="CI7" s="231"/>
      <c r="CJ7" s="231"/>
      <c r="CK7" s="231"/>
      <c r="CL7" s="231"/>
      <c r="CM7" s="231"/>
      <c r="CN7" s="231"/>
      <c r="CO7" s="231"/>
      <c r="CP7" s="231"/>
      <c r="CQ7" s="231"/>
      <c r="CR7" s="231"/>
      <c r="CS7" s="231"/>
      <c r="CT7" s="231"/>
      <c r="CU7" s="231"/>
      <c r="CV7" s="231"/>
      <c r="CW7" s="231"/>
      <c r="CX7" s="231"/>
      <c r="CY7" s="231"/>
      <c r="CZ7" s="231"/>
      <c r="DA7" s="231"/>
      <c r="DB7" s="231"/>
      <c r="DC7" s="231"/>
      <c r="DD7" s="231"/>
      <c r="DE7" s="231"/>
      <c r="DF7" s="231"/>
      <c r="DG7" s="231"/>
      <c r="DH7" s="231"/>
      <c r="DI7" s="231"/>
      <c r="DJ7" s="231"/>
      <c r="DK7" s="231"/>
      <c r="DL7" s="231"/>
      <c r="DM7" s="231"/>
      <c r="DN7" s="231"/>
      <c r="DO7" s="231"/>
      <c r="DP7" s="231"/>
      <c r="DQ7" s="231"/>
      <c r="DR7" s="231"/>
      <c r="DS7" s="231"/>
      <c r="DT7" s="231"/>
      <c r="DU7" s="231"/>
      <c r="DV7" s="231"/>
      <c r="DW7" s="231"/>
      <c r="DX7" s="231"/>
      <c r="DY7" s="231"/>
      <c r="DZ7" s="231"/>
      <c r="EA7" s="231"/>
      <c r="EB7" s="231"/>
      <c r="EC7" s="231"/>
    </row>
    <row r="8" spans="1:133" s="232" customFormat="1" ht="102" customHeight="1" thickBot="1" x14ac:dyDescent="0.3">
      <c r="A8" s="546">
        <v>4</v>
      </c>
      <c r="B8" s="55" t="s">
        <v>507</v>
      </c>
      <c r="C8" s="55" t="s">
        <v>508</v>
      </c>
      <c r="D8" s="54" t="s">
        <v>441</v>
      </c>
      <c r="E8" s="538"/>
      <c r="F8" s="145">
        <v>45096</v>
      </c>
      <c r="G8" s="31" t="s">
        <v>464</v>
      </c>
      <c r="H8" s="31" t="s">
        <v>566</v>
      </c>
      <c r="I8" s="288">
        <v>45156</v>
      </c>
      <c r="J8" s="288" t="s">
        <v>437</v>
      </c>
      <c r="K8" s="233">
        <v>8.5</v>
      </c>
      <c r="L8" s="234">
        <v>6.1</v>
      </c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</row>
    <row r="9" spans="1:133" s="232" customFormat="1" ht="102" customHeight="1" thickBot="1" x14ac:dyDescent="0.3">
      <c r="A9" s="546">
        <v>5</v>
      </c>
      <c r="B9" s="55" t="s">
        <v>523</v>
      </c>
      <c r="C9" s="55" t="s">
        <v>524</v>
      </c>
      <c r="D9" s="54" t="s">
        <v>525</v>
      </c>
      <c r="E9" s="31"/>
      <c r="F9" s="145">
        <v>45111</v>
      </c>
      <c r="G9" s="31"/>
      <c r="H9" s="31" t="s">
        <v>755</v>
      </c>
      <c r="I9" s="288">
        <v>45182</v>
      </c>
      <c r="J9" s="288" t="s">
        <v>437</v>
      </c>
      <c r="K9" s="233">
        <v>5.7</v>
      </c>
      <c r="L9" s="234">
        <v>5.0999999999999996</v>
      </c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</row>
    <row r="10" spans="1:133" s="232" customFormat="1" ht="102" customHeight="1" thickBot="1" x14ac:dyDescent="0.3">
      <c r="A10" s="546">
        <v>6</v>
      </c>
      <c r="B10" s="55" t="s">
        <v>536</v>
      </c>
      <c r="C10" s="55" t="s">
        <v>535</v>
      </c>
      <c r="D10" s="54" t="s">
        <v>441</v>
      </c>
      <c r="E10" s="31"/>
      <c r="F10" s="145">
        <v>45117</v>
      </c>
      <c r="G10" s="31" t="s">
        <v>561</v>
      </c>
      <c r="H10" s="31" t="s">
        <v>591</v>
      </c>
      <c r="I10" s="288">
        <v>45183</v>
      </c>
      <c r="J10" s="288" t="s">
        <v>437</v>
      </c>
      <c r="K10" s="233">
        <v>12.3</v>
      </c>
      <c r="L10" s="234">
        <v>9.8000000000000007</v>
      </c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</row>
    <row r="11" spans="1:133" s="232" customFormat="1" ht="102" customHeight="1" thickBot="1" x14ac:dyDescent="0.3">
      <c r="A11" s="546">
        <v>7</v>
      </c>
      <c r="B11" s="55" t="s">
        <v>536</v>
      </c>
      <c r="C11" s="55" t="s">
        <v>567</v>
      </c>
      <c r="D11" s="54" t="s">
        <v>568</v>
      </c>
      <c r="E11" s="31"/>
      <c r="F11" s="145">
        <v>45160</v>
      </c>
      <c r="G11" s="31" t="s">
        <v>586</v>
      </c>
      <c r="H11" s="31" t="s">
        <v>756</v>
      </c>
      <c r="I11" s="288">
        <v>45226</v>
      </c>
      <c r="J11" s="288" t="s">
        <v>437</v>
      </c>
      <c r="K11" s="233">
        <v>16.2</v>
      </c>
      <c r="L11" s="234">
        <v>13.2</v>
      </c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</row>
    <row r="12" spans="1:133" s="232" customFormat="1" ht="102" customHeight="1" thickBot="1" x14ac:dyDescent="0.3">
      <c r="A12" s="546">
        <v>9</v>
      </c>
      <c r="B12" s="55" t="s">
        <v>631</v>
      </c>
      <c r="C12" s="55" t="s">
        <v>621</v>
      </c>
      <c r="D12" s="54" t="s">
        <v>568</v>
      </c>
      <c r="E12" s="31"/>
      <c r="F12" s="145">
        <v>45243</v>
      </c>
      <c r="G12" s="31" t="s">
        <v>632</v>
      </c>
      <c r="H12" s="31" t="s">
        <v>645</v>
      </c>
      <c r="I12" s="288"/>
      <c r="J12" s="288" t="s">
        <v>437</v>
      </c>
      <c r="K12" s="233">
        <v>7.2</v>
      </c>
      <c r="L12" s="234">
        <v>5.5</v>
      </c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</row>
    <row r="13" spans="1:133" s="232" customFormat="1" ht="84.75" customHeight="1" thickBot="1" x14ac:dyDescent="0.3">
      <c r="A13" s="546">
        <v>10</v>
      </c>
      <c r="B13" s="66" t="s">
        <v>536</v>
      </c>
      <c r="C13" s="66" t="s">
        <v>650</v>
      </c>
      <c r="D13" s="289" t="s">
        <v>568</v>
      </c>
      <c r="E13" s="31"/>
      <c r="F13" s="145">
        <v>45272</v>
      </c>
      <c r="G13" s="574" t="s">
        <v>651</v>
      </c>
      <c r="H13" s="575" t="s">
        <v>677</v>
      </c>
      <c r="I13" s="145">
        <v>45324</v>
      </c>
      <c r="J13" s="31" t="s">
        <v>437</v>
      </c>
      <c r="K13" s="233">
        <v>16.7</v>
      </c>
      <c r="L13" s="234">
        <v>13.8</v>
      </c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</row>
    <row r="14" spans="1:133" s="232" customFormat="1" ht="84.75" customHeight="1" thickBot="1" x14ac:dyDescent="0.3">
      <c r="A14" s="546">
        <v>11</v>
      </c>
      <c r="B14" s="66" t="s">
        <v>678</v>
      </c>
      <c r="C14" s="66" t="s">
        <v>679</v>
      </c>
      <c r="D14" s="289" t="s">
        <v>66</v>
      </c>
      <c r="E14" s="31"/>
      <c r="F14" s="571">
        <v>45247</v>
      </c>
      <c r="G14" s="27" t="s">
        <v>680</v>
      </c>
      <c r="H14" s="576" t="s">
        <v>502</v>
      </c>
      <c r="I14" s="145"/>
      <c r="J14" s="288" t="s">
        <v>437</v>
      </c>
      <c r="K14" s="233">
        <v>7.2</v>
      </c>
      <c r="L14" s="234">
        <v>5.5</v>
      </c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</row>
    <row r="15" spans="1:133" s="237" customFormat="1" ht="90" customHeight="1" thickBot="1" x14ac:dyDescent="0.3">
      <c r="A15" s="82">
        <v>12</v>
      </c>
      <c r="B15" s="80" t="s">
        <v>647</v>
      </c>
      <c r="C15" s="80" t="s">
        <v>648</v>
      </c>
      <c r="D15" s="80" t="s">
        <v>568</v>
      </c>
      <c r="E15" s="82"/>
      <c r="F15" s="572">
        <v>45274</v>
      </c>
      <c r="G15" s="544"/>
      <c r="H15" s="577" t="s">
        <v>652</v>
      </c>
      <c r="I15" s="573">
        <v>45283</v>
      </c>
      <c r="J15" s="238" t="s">
        <v>437</v>
      </c>
      <c r="K15" s="760">
        <v>5.8</v>
      </c>
      <c r="L15" s="761">
        <v>3.9</v>
      </c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6"/>
      <c r="DU15" s="236"/>
      <c r="DV15" s="236"/>
      <c r="DW15" s="236"/>
      <c r="DX15" s="236"/>
      <c r="DY15" s="236"/>
      <c r="DZ15" s="236"/>
      <c r="EA15" s="236"/>
      <c r="EB15" s="236"/>
      <c r="EC15" s="236"/>
    </row>
    <row r="16" spans="1:133" s="81" customFormat="1" ht="99" customHeight="1" x14ac:dyDescent="0.25">
      <c r="K16" s="762">
        <f>SUM(K5:K15)</f>
        <v>127.4</v>
      </c>
      <c r="L16" s="763">
        <f>SUM(L5:L15)</f>
        <v>100.4</v>
      </c>
    </row>
    <row r="17" spans="1:12" s="24" customFormat="1" ht="99" customHeight="1" x14ac:dyDescent="0.25">
      <c r="A17" s="83"/>
      <c r="B17" s="84"/>
      <c r="C17" s="85"/>
      <c r="D17" s="86"/>
      <c r="E17" s="86"/>
      <c r="F17" s="87"/>
      <c r="G17" s="88"/>
      <c r="H17" s="86"/>
      <c r="I17" s="89"/>
      <c r="J17" s="86"/>
      <c r="K17" s="261"/>
      <c r="L17" s="261"/>
    </row>
    <row r="18" spans="1:12" s="81" customFormat="1" ht="99" customHeight="1" x14ac:dyDescent="0.25">
      <c r="A18" s="90"/>
      <c r="B18" s="91"/>
      <c r="C18" s="91"/>
      <c r="D18" s="89"/>
      <c r="E18" s="89"/>
      <c r="F18" s="92"/>
      <c r="G18" s="88"/>
      <c r="H18" s="89"/>
      <c r="I18" s="89"/>
      <c r="J18" s="89"/>
      <c r="K18" s="262"/>
      <c r="L18" s="262"/>
    </row>
    <row r="19" spans="1:12" s="24" customFormat="1" ht="99" customHeight="1" x14ac:dyDescent="0.25">
      <c r="A19" s="83"/>
      <c r="B19" s="84"/>
      <c r="C19" s="84"/>
      <c r="D19" s="86"/>
      <c r="E19" s="86"/>
      <c r="F19" s="87"/>
      <c r="G19" s="88"/>
      <c r="H19" s="86"/>
      <c r="I19" s="86"/>
      <c r="J19" s="86"/>
      <c r="K19" s="261"/>
      <c r="L19" s="261"/>
    </row>
    <row r="20" spans="1:12" s="24" customFormat="1" ht="99" customHeight="1" x14ac:dyDescent="0.25">
      <c r="A20" s="83"/>
      <c r="B20" s="84"/>
      <c r="C20" s="84"/>
      <c r="D20" s="86"/>
      <c r="E20" s="86"/>
      <c r="F20" s="87"/>
      <c r="G20" s="88"/>
      <c r="H20" s="86"/>
      <c r="I20" s="86"/>
      <c r="J20" s="86"/>
      <c r="K20" s="261"/>
      <c r="L20" s="261"/>
    </row>
    <row r="21" spans="1:12" s="81" customFormat="1" ht="99" customHeight="1" x14ac:dyDescent="0.25">
      <c r="A21" s="90"/>
      <c r="B21" s="91"/>
      <c r="C21" s="91"/>
      <c r="D21" s="89"/>
      <c r="E21" s="89"/>
      <c r="F21" s="90"/>
      <c r="G21" s="93"/>
      <c r="H21" s="90"/>
      <c r="I21" s="90"/>
      <c r="J21" s="90"/>
      <c r="K21" s="263"/>
      <c r="L21" s="263"/>
    </row>
    <row r="22" spans="1:12" s="81" customFormat="1" ht="99" customHeight="1" x14ac:dyDescent="0.25">
      <c r="A22" s="90"/>
      <c r="B22" s="91"/>
      <c r="C22" s="91"/>
      <c r="D22" s="89"/>
      <c r="E22" s="89"/>
      <c r="F22" s="94"/>
      <c r="G22" s="93"/>
      <c r="H22" s="90"/>
      <c r="I22" s="90"/>
      <c r="J22" s="90"/>
      <c r="K22" s="263"/>
      <c r="L22" s="263"/>
    </row>
    <row r="23" spans="1:12" s="81" customFormat="1" ht="99" customHeight="1" x14ac:dyDescent="0.25">
      <c r="A23" s="90"/>
      <c r="B23" s="91"/>
      <c r="C23" s="91"/>
      <c r="D23" s="89"/>
      <c r="E23" s="89"/>
      <c r="F23" s="95"/>
      <c r="G23" s="93"/>
      <c r="H23" s="90"/>
      <c r="I23" s="90"/>
      <c r="J23" s="90"/>
      <c r="K23" s="263"/>
      <c r="L23" s="263"/>
    </row>
    <row r="24" spans="1:12" s="81" customFormat="1" ht="99" customHeight="1" x14ac:dyDescent="0.25">
      <c r="A24" s="90"/>
      <c r="B24" s="91"/>
      <c r="C24" s="91"/>
      <c r="D24" s="89"/>
      <c r="E24" s="89"/>
      <c r="F24" s="95"/>
      <c r="G24" s="93"/>
      <c r="H24" s="90"/>
      <c r="I24" s="90"/>
      <c r="J24" s="90"/>
      <c r="K24" s="263"/>
      <c r="L24" s="263"/>
    </row>
    <row r="25" spans="1:12" s="81" customFormat="1" ht="99" customHeight="1" x14ac:dyDescent="0.25">
      <c r="A25" s="90"/>
      <c r="B25" s="91"/>
      <c r="C25" s="91"/>
      <c r="D25" s="89"/>
      <c r="E25" s="89"/>
      <c r="F25" s="95"/>
      <c r="G25" s="93"/>
      <c r="H25" s="90"/>
      <c r="I25" s="90"/>
      <c r="J25" s="90"/>
      <c r="K25" s="263"/>
      <c r="L25" s="263"/>
    </row>
    <row r="26" spans="1:12" s="81" customFormat="1" ht="99" customHeight="1" x14ac:dyDescent="0.25">
      <c r="A26" s="90"/>
      <c r="B26" s="91"/>
      <c r="C26" s="91"/>
      <c r="D26" s="89"/>
      <c r="E26" s="89"/>
      <c r="F26" s="95"/>
      <c r="G26" s="96"/>
      <c r="H26" s="90"/>
      <c r="I26" s="90"/>
      <c r="J26" s="90"/>
      <c r="K26" s="263"/>
      <c r="L26" s="263"/>
    </row>
    <row r="27" spans="1:12" s="81" customFormat="1" ht="99" customHeight="1" x14ac:dyDescent="0.25">
      <c r="A27" s="90"/>
      <c r="B27" s="91"/>
      <c r="C27" s="93"/>
      <c r="F27" s="97"/>
      <c r="G27" s="96"/>
      <c r="H27" s="90"/>
      <c r="I27" s="90"/>
      <c r="J27" s="90"/>
      <c r="K27" s="263"/>
      <c r="L27" s="263"/>
    </row>
    <row r="28" spans="1:12" s="81" customFormat="1" ht="99" customHeight="1" x14ac:dyDescent="0.25">
      <c r="A28" s="90"/>
      <c r="B28" s="91"/>
      <c r="C28" s="93"/>
      <c r="F28" s="97"/>
      <c r="G28" s="96"/>
      <c r="H28" s="90"/>
      <c r="I28" s="90"/>
      <c r="J28" s="90"/>
      <c r="K28" s="263"/>
      <c r="L28" s="263"/>
    </row>
    <row r="29" spans="1:12" s="81" customFormat="1" ht="99" customHeight="1" x14ac:dyDescent="0.25">
      <c r="A29" s="90"/>
      <c r="B29" s="91"/>
      <c r="C29" s="93"/>
      <c r="F29" s="97"/>
      <c r="G29" s="96"/>
      <c r="H29" s="90"/>
      <c r="I29" s="90"/>
      <c r="J29" s="90"/>
      <c r="K29" s="263"/>
      <c r="L29" s="263"/>
    </row>
    <row r="30" spans="1:12" s="81" customFormat="1" ht="99" customHeight="1" x14ac:dyDescent="0.25">
      <c r="A30" s="90"/>
      <c r="B30" s="91"/>
      <c r="C30" s="93"/>
      <c r="F30" s="97"/>
      <c r="G30" s="96"/>
      <c r="H30" s="90"/>
      <c r="I30" s="90"/>
      <c r="J30" s="90"/>
      <c r="K30" s="263"/>
      <c r="L30" s="263"/>
    </row>
    <row r="31" spans="1:12" s="81" customFormat="1" ht="87.75" customHeight="1" x14ac:dyDescent="0.25">
      <c r="A31" s="90"/>
      <c r="B31" s="91"/>
      <c r="C31" s="93"/>
      <c r="F31" s="97"/>
      <c r="G31" s="90"/>
      <c r="H31" s="90"/>
      <c r="I31" s="90"/>
      <c r="J31" s="90"/>
      <c r="K31" s="263"/>
      <c r="L31" s="263"/>
    </row>
    <row r="32" spans="1:12" s="81" customFormat="1" ht="87.75" customHeight="1" x14ac:dyDescent="0.25">
      <c r="A32" s="90"/>
      <c r="B32" s="91"/>
      <c r="C32" s="93"/>
      <c r="F32" s="97"/>
      <c r="G32" s="96"/>
      <c r="H32" s="90"/>
      <c r="I32" s="90"/>
      <c r="J32" s="90"/>
      <c r="K32" s="263"/>
      <c r="L32" s="263"/>
    </row>
    <row r="33" spans="1:12" s="81" customFormat="1" ht="87.75" customHeight="1" x14ac:dyDescent="0.25">
      <c r="A33" s="90"/>
      <c r="B33" s="91"/>
      <c r="C33" s="93"/>
      <c r="F33" s="97"/>
      <c r="G33" s="96"/>
      <c r="H33" s="90"/>
      <c r="I33" s="90"/>
      <c r="J33" s="90"/>
      <c r="K33" s="263"/>
      <c r="L33" s="263"/>
    </row>
    <row r="34" spans="1:12" s="81" customFormat="1" ht="87.75" customHeight="1" x14ac:dyDescent="0.25">
      <c r="A34" s="90"/>
      <c r="B34" s="91"/>
      <c r="C34" s="93"/>
      <c r="F34" s="97"/>
      <c r="G34" s="96"/>
      <c r="H34" s="90"/>
      <c r="I34" s="90"/>
      <c r="J34" s="90"/>
      <c r="K34" s="263"/>
      <c r="L34" s="263"/>
    </row>
    <row r="35" spans="1:12" s="81" customFormat="1" ht="87.75" customHeight="1" x14ac:dyDescent="0.25">
      <c r="A35" s="90"/>
      <c r="B35" s="91"/>
      <c r="C35" s="93"/>
      <c r="F35" s="97"/>
      <c r="G35" s="96"/>
      <c r="H35" s="90"/>
      <c r="I35" s="90"/>
      <c r="J35" s="90"/>
      <c r="K35" s="263"/>
      <c r="L35" s="263"/>
    </row>
    <row r="36" spans="1:12" s="81" customFormat="1" ht="87.75" customHeight="1" x14ac:dyDescent="0.25">
      <c r="A36" s="90"/>
      <c r="B36" s="91"/>
      <c r="C36" s="93"/>
      <c r="F36" s="97"/>
      <c r="G36" s="96"/>
      <c r="H36" s="90"/>
      <c r="I36" s="90"/>
      <c r="J36" s="90"/>
      <c r="K36" s="263"/>
      <c r="L36" s="263"/>
    </row>
    <row r="37" spans="1:12" s="81" customFormat="1" ht="87.75" customHeight="1" x14ac:dyDescent="0.25">
      <c r="A37" s="90"/>
      <c r="B37" s="91"/>
      <c r="C37" s="93"/>
      <c r="F37" s="97"/>
      <c r="G37" s="96"/>
      <c r="H37" s="90"/>
      <c r="I37" s="90"/>
      <c r="J37" s="90"/>
      <c r="K37" s="263"/>
      <c r="L37" s="263"/>
    </row>
    <row r="38" spans="1:12" s="81" customFormat="1" ht="87.75" customHeight="1" x14ac:dyDescent="0.25">
      <c r="A38" s="90"/>
      <c r="B38" s="91"/>
      <c r="C38" s="93"/>
      <c r="F38" s="97"/>
      <c r="G38" s="96"/>
      <c r="H38" s="90"/>
      <c r="I38" s="90"/>
      <c r="J38" s="90"/>
      <c r="K38" s="263"/>
      <c r="L38" s="263"/>
    </row>
    <row r="39" spans="1:12" s="81" customFormat="1" ht="87.75" customHeight="1" x14ac:dyDescent="0.25">
      <c r="A39" s="90"/>
      <c r="B39" s="91"/>
      <c r="C39" s="93"/>
      <c r="F39" s="97"/>
      <c r="G39" s="96"/>
      <c r="H39" s="90"/>
      <c r="I39" s="90"/>
      <c r="J39" s="90"/>
      <c r="K39" s="263"/>
      <c r="L39" s="263"/>
    </row>
    <row r="40" spans="1:12" s="81" customFormat="1" ht="87.75" customHeight="1" x14ac:dyDescent="0.25">
      <c r="A40" s="90"/>
      <c r="B40" s="91"/>
      <c r="C40" s="93"/>
      <c r="F40" s="97"/>
      <c r="G40" s="96"/>
      <c r="H40" s="90"/>
      <c r="I40" s="90"/>
      <c r="J40" s="90"/>
      <c r="K40" s="263"/>
      <c r="L40" s="263"/>
    </row>
    <row r="41" spans="1:12" s="81" customFormat="1" ht="87.75" customHeight="1" x14ac:dyDescent="0.25">
      <c r="A41" s="90"/>
      <c r="B41" s="91"/>
      <c r="C41" s="93"/>
      <c r="E41" s="98"/>
      <c r="F41" s="97"/>
      <c r="G41" s="96"/>
      <c r="H41" s="90"/>
      <c r="I41" s="90"/>
      <c r="J41" s="90"/>
      <c r="K41" s="263"/>
      <c r="L41" s="263"/>
    </row>
    <row r="42" spans="1:12" s="81" customFormat="1" ht="87.75" customHeight="1" x14ac:dyDescent="0.25">
      <c r="A42" s="90"/>
      <c r="B42" s="91"/>
      <c r="C42" s="93"/>
      <c r="F42" s="97"/>
      <c r="G42" s="96"/>
      <c r="H42" s="90"/>
      <c r="I42" s="90"/>
      <c r="J42" s="90"/>
      <c r="K42" s="263"/>
      <c r="L42" s="263"/>
    </row>
    <row r="43" spans="1:12" s="81" customFormat="1" ht="87.75" customHeight="1" x14ac:dyDescent="0.25">
      <c r="A43" s="90"/>
      <c r="B43" s="91"/>
      <c r="C43" s="93"/>
      <c r="D43" s="93"/>
      <c r="F43" s="97"/>
      <c r="G43" s="96"/>
      <c r="H43" s="90"/>
      <c r="I43" s="90"/>
      <c r="J43" s="90"/>
      <c r="K43" s="263"/>
      <c r="L43" s="263"/>
    </row>
    <row r="44" spans="1:12" s="81" customFormat="1" ht="87.75" customHeight="1" x14ac:dyDescent="0.25">
      <c r="A44" s="90"/>
      <c r="B44" s="91"/>
      <c r="C44" s="93"/>
      <c r="F44" s="97"/>
      <c r="G44" s="96"/>
      <c r="H44" s="90"/>
      <c r="I44" s="90"/>
      <c r="J44" s="90"/>
      <c r="K44" s="263"/>
      <c r="L44" s="263"/>
    </row>
    <row r="45" spans="1:12" s="81" customFormat="1" ht="87.75" customHeight="1" x14ac:dyDescent="0.25">
      <c r="A45" s="90"/>
      <c r="B45" s="91"/>
      <c r="C45" s="93"/>
      <c r="F45" s="97"/>
      <c r="G45" s="96"/>
      <c r="H45" s="90"/>
      <c r="I45" s="90"/>
      <c r="J45" s="90"/>
      <c r="K45" s="263"/>
      <c r="L45" s="263"/>
    </row>
    <row r="46" spans="1:12" s="81" customFormat="1" ht="87.75" customHeight="1" x14ac:dyDescent="0.25">
      <c r="A46" s="90"/>
      <c r="B46" s="91"/>
      <c r="C46" s="93"/>
      <c r="F46" s="97"/>
      <c r="G46" s="96"/>
      <c r="H46" s="90"/>
      <c r="I46" s="90"/>
      <c r="J46" s="90"/>
      <c r="K46" s="263"/>
      <c r="L46" s="263"/>
    </row>
    <row r="47" spans="1:12" s="81" customFormat="1" ht="79.5" customHeight="1" x14ac:dyDescent="0.25">
      <c r="A47" s="90"/>
      <c r="B47" s="91"/>
      <c r="C47" s="93"/>
      <c r="F47" s="97"/>
      <c r="G47" s="96"/>
      <c r="K47" s="264"/>
      <c r="L47" s="264"/>
    </row>
    <row r="48" spans="1:12" s="24" customFormat="1" x14ac:dyDescent="0.25">
      <c r="K48" s="265"/>
      <c r="L48" s="265"/>
    </row>
    <row r="49" spans="11:12" s="24" customFormat="1" x14ac:dyDescent="0.25">
      <c r="K49" s="265"/>
      <c r="L49" s="265"/>
    </row>
    <row r="50" spans="11:12" s="24" customFormat="1" x14ac:dyDescent="0.25">
      <c r="K50" s="265"/>
      <c r="L50" s="265"/>
    </row>
  </sheetData>
  <mergeCells count="2">
    <mergeCell ref="B1:I1"/>
    <mergeCell ref="A3:L3"/>
  </mergeCells>
  <pageMargins left="0.82677165354330717" right="0.19685039370078741" top="0.74803149606299213" bottom="0.74803149606299213" header="0.31496062992125984" footer="0.31496062992125984"/>
  <pageSetup paperSize="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>
      <selection activeCell="M19" sqref="M19"/>
    </sheetView>
  </sheetViews>
  <sheetFormatPr defaultRowHeight="15" x14ac:dyDescent="0.25"/>
  <cols>
    <col min="1" max="1" width="37.140625" style="73" customWidth="1"/>
    <col min="2" max="2" width="11.28515625" style="73" customWidth="1"/>
    <col min="3" max="5" width="10.7109375" style="70" customWidth="1"/>
    <col min="6" max="6" width="12" style="70" customWidth="1"/>
    <col min="7" max="8" width="12.140625" style="70" customWidth="1"/>
    <col min="9" max="9" width="11.42578125" style="70" customWidth="1"/>
    <col min="10" max="11" width="11.85546875" style="70" customWidth="1"/>
    <col min="12" max="12" width="12.140625" style="70" customWidth="1"/>
    <col min="13" max="13" width="11.85546875" style="70" customWidth="1"/>
    <col min="14" max="21" width="9.140625" style="70"/>
  </cols>
  <sheetData>
    <row r="1" spans="1:21" s="69" customFormat="1" ht="15.75" customHeight="1" thickBot="1" x14ac:dyDescent="0.3">
      <c r="A1" s="711"/>
      <c r="B1" s="712" t="s">
        <v>29</v>
      </c>
      <c r="C1" s="712"/>
      <c r="D1" s="712"/>
      <c r="E1" s="713" t="s">
        <v>16</v>
      </c>
      <c r="F1" s="714"/>
      <c r="G1" s="715"/>
      <c r="H1" s="713" t="s">
        <v>30</v>
      </c>
      <c r="I1" s="714"/>
      <c r="J1" s="715"/>
      <c r="K1" s="708" t="s">
        <v>15</v>
      </c>
      <c r="L1" s="709"/>
      <c r="M1" s="710"/>
      <c r="N1" s="67"/>
      <c r="O1" s="67"/>
      <c r="P1" s="67"/>
      <c r="Q1" s="67"/>
      <c r="R1" s="67"/>
      <c r="S1" s="67"/>
      <c r="T1" s="67"/>
      <c r="U1" s="68"/>
    </row>
    <row r="2" spans="1:21" ht="15.75" thickBot="1" x14ac:dyDescent="0.3">
      <c r="A2" s="711"/>
      <c r="B2" s="141" t="s">
        <v>48</v>
      </c>
      <c r="C2" s="143" t="s">
        <v>31</v>
      </c>
      <c r="D2" s="134" t="s">
        <v>32</v>
      </c>
      <c r="E2" s="142" t="s">
        <v>49</v>
      </c>
      <c r="F2" s="134" t="s">
        <v>31</v>
      </c>
      <c r="G2" s="134" t="s">
        <v>32</v>
      </c>
      <c r="H2" s="134" t="s">
        <v>49</v>
      </c>
      <c r="I2" s="134" t="s">
        <v>31</v>
      </c>
      <c r="J2" s="134" t="s">
        <v>32</v>
      </c>
      <c r="K2" s="134" t="s">
        <v>49</v>
      </c>
      <c r="L2" s="134" t="s">
        <v>31</v>
      </c>
      <c r="M2" s="134" t="s">
        <v>32</v>
      </c>
      <c r="Q2" s="326"/>
    </row>
    <row r="3" spans="1:21" ht="18.75" customHeight="1" thickBot="1" x14ac:dyDescent="0.3">
      <c r="A3" s="71" t="s">
        <v>33</v>
      </c>
      <c r="B3" s="99">
        <f>ГФ!F9</f>
        <v>20</v>
      </c>
      <c r="C3" s="107">
        <f>ГФ!L9</f>
        <v>39.5</v>
      </c>
      <c r="D3" s="110">
        <f>ГФ!M9</f>
        <v>30.4</v>
      </c>
      <c r="E3" s="109">
        <f>ГФ!F12</f>
        <v>0</v>
      </c>
      <c r="F3" s="169">
        <f>ГФ!L12</f>
        <v>0</v>
      </c>
      <c r="G3" s="170">
        <f>ГФ!M12</f>
        <v>0</v>
      </c>
      <c r="H3" s="109">
        <f>ГФ!F15</f>
        <v>0</v>
      </c>
      <c r="I3" s="107">
        <f>ГФ!L15</f>
        <v>0</v>
      </c>
      <c r="J3" s="110">
        <f>ГФ!M15</f>
        <v>0</v>
      </c>
      <c r="K3" s="100">
        <f>ГФ!F16</f>
        <v>20</v>
      </c>
      <c r="L3" s="111">
        <f t="shared" ref="L3:L10" si="0">C3+F3+I3</f>
        <v>39.5</v>
      </c>
      <c r="M3" s="326">
        <f t="shared" ref="M3:M10" si="1">D3+G3+J3</f>
        <v>30.4</v>
      </c>
      <c r="N3" s="215"/>
      <c r="Q3" s="326"/>
    </row>
    <row r="4" spans="1:21" ht="36" customHeight="1" thickBot="1" x14ac:dyDescent="0.3">
      <c r="A4" s="71" t="s">
        <v>53</v>
      </c>
      <c r="B4" s="102">
        <f>ИФФ!F17</f>
        <v>70</v>
      </c>
      <c r="C4" s="103">
        <f>ИФФ!L17</f>
        <v>97.3</v>
      </c>
      <c r="D4" s="104">
        <f>ИФФ!M17</f>
        <v>59.7</v>
      </c>
      <c r="E4" s="105">
        <f>ИФФ!F20</f>
        <v>12</v>
      </c>
      <c r="F4" s="171">
        <f>ИФФ!L20</f>
        <v>0</v>
      </c>
      <c r="G4" s="172">
        <f>ИФФ!M20</f>
        <v>0</v>
      </c>
      <c r="H4" s="105">
        <f>ИФФ!F27</f>
        <v>40</v>
      </c>
      <c r="I4" s="103">
        <f>ИФФ!L27</f>
        <v>71.5</v>
      </c>
      <c r="J4" s="104">
        <f>ИФФ!M27</f>
        <v>58</v>
      </c>
      <c r="K4" s="101">
        <f>ИФФ!F28</f>
        <v>122</v>
      </c>
      <c r="L4" s="111">
        <f t="shared" si="0"/>
        <v>168.8</v>
      </c>
      <c r="M4" s="326">
        <f t="shared" si="1"/>
        <v>117.7</v>
      </c>
      <c r="N4" s="215"/>
      <c r="Q4" s="326"/>
    </row>
    <row r="5" spans="1:21" ht="43.5" thickBot="1" x14ac:dyDescent="0.3">
      <c r="A5" s="71" t="s">
        <v>37</v>
      </c>
      <c r="B5" s="106">
        <f>ППФ!F15</f>
        <v>50</v>
      </c>
      <c r="C5" s="103">
        <f>ППФ!L15</f>
        <v>45</v>
      </c>
      <c r="D5" s="104">
        <f>ППФ!M15</f>
        <v>44.9</v>
      </c>
      <c r="E5" s="105">
        <f>ППФ!F20</f>
        <v>36</v>
      </c>
      <c r="F5" s="171">
        <f>ППФ!L20</f>
        <v>47.900000000000006</v>
      </c>
      <c r="G5" s="172">
        <f>ППФ!M20</f>
        <v>34.9</v>
      </c>
      <c r="H5" s="105">
        <f>ППФ!F24</f>
        <v>18</v>
      </c>
      <c r="I5" s="103">
        <f>ППФ!L24</f>
        <v>31</v>
      </c>
      <c r="J5" s="104">
        <f>ППФ!M24</f>
        <v>26.2</v>
      </c>
      <c r="K5" s="101">
        <f>ППФ!F25</f>
        <v>104</v>
      </c>
      <c r="L5" s="111">
        <f t="shared" si="0"/>
        <v>123.9</v>
      </c>
      <c r="M5" s="326">
        <f t="shared" si="1"/>
        <v>106</v>
      </c>
      <c r="N5" s="215"/>
      <c r="Q5" s="326"/>
    </row>
    <row r="6" spans="1:21" ht="22.5" customHeight="1" thickBot="1" x14ac:dyDescent="0.3">
      <c r="A6" s="71" t="s">
        <v>38</v>
      </c>
      <c r="B6" s="102">
        <f>СФ!F14</f>
        <v>50</v>
      </c>
      <c r="C6" s="107">
        <f>СФ!L14</f>
        <v>29.900000000000002</v>
      </c>
      <c r="D6" s="108">
        <f>СФ!M14</f>
        <v>41.5</v>
      </c>
      <c r="E6" s="109">
        <f>СФ!F19</f>
        <v>36</v>
      </c>
      <c r="F6" s="169">
        <f>СФ!L19</f>
        <v>38.699999999999996</v>
      </c>
      <c r="G6" s="170">
        <f>СФ!M19</f>
        <v>33.1</v>
      </c>
      <c r="H6" s="109">
        <f>СФ!F25</f>
        <v>30</v>
      </c>
      <c r="I6" s="107">
        <f>СФ!L25</f>
        <v>33.5</v>
      </c>
      <c r="J6" s="110">
        <f>СФ!M25</f>
        <v>28.1</v>
      </c>
      <c r="K6" s="100">
        <f>СФ!F26</f>
        <v>116</v>
      </c>
      <c r="L6" s="111">
        <f t="shared" si="0"/>
        <v>102.1</v>
      </c>
      <c r="M6" s="326">
        <f t="shared" si="1"/>
        <v>102.69999999999999</v>
      </c>
      <c r="N6" s="215"/>
      <c r="Q6" s="326"/>
    </row>
    <row r="7" spans="1:21" ht="43.5" thickBot="1" x14ac:dyDescent="0.3">
      <c r="A7" s="71" t="s">
        <v>36</v>
      </c>
      <c r="B7" s="102">
        <f>ФЕНМиТ!F13</f>
        <v>50</v>
      </c>
      <c r="C7" s="103">
        <f>ФЕНМиТ!L13</f>
        <v>58.100000000000009</v>
      </c>
      <c r="D7" s="104">
        <f>ФЕНМиТ!M13</f>
        <v>41.6</v>
      </c>
      <c r="E7" s="105">
        <f>ФЕНМиТ!F16</f>
        <v>0</v>
      </c>
      <c r="F7" s="171">
        <f>ФЕНМиТ!L16</f>
        <v>0</v>
      </c>
      <c r="G7" s="172">
        <f>ФЕНМиТ!M16</f>
        <v>0</v>
      </c>
      <c r="H7" s="105">
        <f>ФЕНМиТ!F19</f>
        <v>10</v>
      </c>
      <c r="I7" s="103">
        <f>ФЕНМиТ!L19</f>
        <v>12</v>
      </c>
      <c r="J7" s="104">
        <f>ФЕНМиТ!M19</f>
        <v>10</v>
      </c>
      <c r="K7" s="101">
        <f>ФЕНМиТ!F20</f>
        <v>60</v>
      </c>
      <c r="L7" s="111">
        <f t="shared" si="0"/>
        <v>70.100000000000009</v>
      </c>
      <c r="M7" s="326">
        <f t="shared" si="1"/>
        <v>51.6</v>
      </c>
      <c r="N7" s="215"/>
      <c r="Q7" s="326"/>
    </row>
    <row r="8" spans="1:21" ht="29.25" thickBot="1" x14ac:dyDescent="0.3">
      <c r="A8" s="71" t="s">
        <v>39</v>
      </c>
      <c r="B8" s="102">
        <f>ФКиИ!F10</f>
        <v>25</v>
      </c>
      <c r="C8" s="103">
        <f>ФКиИ!L10</f>
        <v>40.400000000000006</v>
      </c>
      <c r="D8" s="104">
        <f>ФКиИ!M10</f>
        <v>29.1</v>
      </c>
      <c r="E8" s="105">
        <f>ФФКиС!F14</f>
        <v>0</v>
      </c>
      <c r="F8" s="171">
        <f>ФФКиС!L14</f>
        <v>0</v>
      </c>
      <c r="G8" s="172">
        <f>ФФКиС!M14</f>
        <v>0</v>
      </c>
      <c r="H8" s="105">
        <f>ФКиИ!F16</f>
        <v>10</v>
      </c>
      <c r="I8" s="103">
        <f>ФКиИ!L16</f>
        <v>9.9</v>
      </c>
      <c r="J8" s="104">
        <f>ФКиИ!M16</f>
        <v>8.8000000000000007</v>
      </c>
      <c r="K8" s="101">
        <f>ФКиИ!F17</f>
        <v>35</v>
      </c>
      <c r="L8" s="111">
        <f t="shared" si="0"/>
        <v>50.300000000000004</v>
      </c>
      <c r="M8" s="326">
        <f t="shared" si="1"/>
        <v>37.900000000000006</v>
      </c>
      <c r="N8" s="215"/>
      <c r="Q8" s="326"/>
    </row>
    <row r="9" spans="1:21" ht="29.25" thickBot="1" x14ac:dyDescent="0.3">
      <c r="A9" s="71" t="s">
        <v>35</v>
      </c>
      <c r="B9" s="102">
        <f>ФСиЭ!F17</f>
        <v>70</v>
      </c>
      <c r="C9" s="103">
        <f>ФСиЭ!L17</f>
        <v>96.399999999999991</v>
      </c>
      <c r="D9" s="104">
        <f>ФСиЭ!M17</f>
        <v>69.7</v>
      </c>
      <c r="E9" s="105">
        <f>ФСиЭ!F21</f>
        <v>12</v>
      </c>
      <c r="F9" s="171">
        <f>ФСиЭ!L21</f>
        <v>17.2</v>
      </c>
      <c r="G9" s="172">
        <f>ФСиЭ!M21</f>
        <v>14.3</v>
      </c>
      <c r="H9" s="105">
        <f>ФСиЭ!F24</f>
        <v>0</v>
      </c>
      <c r="I9" s="103">
        <f>ФСиЭ!L24</f>
        <v>0</v>
      </c>
      <c r="J9" s="104">
        <f>ФСиЭ!M24</f>
        <v>0</v>
      </c>
      <c r="K9" s="101">
        <f>ФСиЭ!F25</f>
        <v>82</v>
      </c>
      <c r="L9" s="111">
        <f t="shared" si="0"/>
        <v>113.6</v>
      </c>
      <c r="M9" s="326">
        <f t="shared" si="1"/>
        <v>84</v>
      </c>
      <c r="N9" s="215"/>
      <c r="Q9" s="326"/>
    </row>
    <row r="10" spans="1:21" ht="29.25" thickBot="1" x14ac:dyDescent="0.3">
      <c r="A10" s="71" t="s">
        <v>40</v>
      </c>
      <c r="B10" s="209">
        <f>ФФКиС!F11</f>
        <v>35</v>
      </c>
      <c r="C10" s="169">
        <f>ФФКиС!L11</f>
        <v>25.9</v>
      </c>
      <c r="D10" s="170">
        <f>ФФКиС!M11</f>
        <v>12.6</v>
      </c>
      <c r="E10" s="210">
        <f ca="1">ФЭиУ!F18</f>
        <v>0</v>
      </c>
      <c r="F10" s="169">
        <f>ФФКиС!L14</f>
        <v>0</v>
      </c>
      <c r="G10" s="170">
        <f>ФФКиС!M14</f>
        <v>0</v>
      </c>
      <c r="H10" s="210">
        <f>ФФКиС!F17</f>
        <v>0</v>
      </c>
      <c r="I10" s="169">
        <f>ФФКиС!L17</f>
        <v>0</v>
      </c>
      <c r="J10" s="170">
        <f>ФФКиС!M17</f>
        <v>0</v>
      </c>
      <c r="K10" s="211">
        <f>ФФКиС!F18</f>
        <v>35</v>
      </c>
      <c r="L10" s="212">
        <f t="shared" si="0"/>
        <v>25.9</v>
      </c>
      <c r="M10" s="326">
        <f t="shared" si="1"/>
        <v>12.6</v>
      </c>
      <c r="N10" s="240"/>
      <c r="Q10" s="326"/>
    </row>
    <row r="11" spans="1:21" ht="29.25" thickBot="1" x14ac:dyDescent="0.3">
      <c r="A11" s="71" t="s">
        <v>41</v>
      </c>
      <c r="B11" s="102">
        <f>ФЭиУ!F15</f>
        <v>65</v>
      </c>
      <c r="C11" s="103">
        <f>ФЭиУ!L15</f>
        <v>62.2</v>
      </c>
      <c r="D11" s="104">
        <f>ФЭиУ!M15</f>
        <v>47.399999999999991</v>
      </c>
      <c r="E11" s="105">
        <f ca="1">ФЭиУ!F18</f>
        <v>19</v>
      </c>
      <c r="F11" s="171">
        <f>ФЭиУ!L18</f>
        <v>14.8</v>
      </c>
      <c r="G11" s="172">
        <f>ФЭиУ!M18</f>
        <v>12</v>
      </c>
      <c r="H11" s="105">
        <f>ФЭиУ!F24</f>
        <v>17</v>
      </c>
      <c r="I11" s="103">
        <f>ФЭиУ!L24</f>
        <v>25.8</v>
      </c>
      <c r="J11" s="104">
        <f>ФЭиУ!M24</f>
        <v>22.4</v>
      </c>
      <c r="K11" s="101">
        <f ca="1">ФЭиУ!F25</f>
        <v>94</v>
      </c>
      <c r="L11" s="111">
        <f>C11+F11+I11</f>
        <v>102.8</v>
      </c>
      <c r="M11" s="326">
        <f>D11+G11+J11</f>
        <v>81.799999999999983</v>
      </c>
      <c r="N11" s="215"/>
      <c r="Q11" s="326"/>
    </row>
    <row r="12" spans="1:21" ht="29.25" thickBot="1" x14ac:dyDescent="0.3">
      <c r="A12" s="71" t="s">
        <v>34</v>
      </c>
      <c r="B12" s="102">
        <f>ЭФ!F25</f>
        <v>112</v>
      </c>
      <c r="C12" s="103">
        <f>ЭФ!L25</f>
        <v>132.30000000000001</v>
      </c>
      <c r="D12" s="104">
        <f>ЭФ!M25</f>
        <v>92.5</v>
      </c>
      <c r="E12" s="105">
        <f>ЭФ!F28</f>
        <v>0</v>
      </c>
      <c r="F12" s="171">
        <f>ЭФ!L28</f>
        <v>0</v>
      </c>
      <c r="G12" s="172">
        <f>ЭФ!M31</f>
        <v>0</v>
      </c>
      <c r="H12" s="105">
        <f>ЭФ!F31</f>
        <v>6</v>
      </c>
      <c r="I12" s="103">
        <f>ЭФ!L31</f>
        <v>0</v>
      </c>
      <c r="J12" s="104">
        <f>ЭФ!M28</f>
        <v>0</v>
      </c>
      <c r="K12" s="101">
        <f>ЭФ!F32</f>
        <v>118</v>
      </c>
      <c r="L12" s="111">
        <f t="shared" ref="L12:L15" si="2">C12+F12+I12</f>
        <v>132.30000000000001</v>
      </c>
      <c r="M12" s="326">
        <f t="shared" ref="M12:M15" si="3">D12+G12+J12</f>
        <v>92.5</v>
      </c>
      <c r="N12" s="215"/>
      <c r="Q12" s="326"/>
    </row>
    <row r="13" spans="1:21" ht="20.25" customHeight="1" thickBot="1" x14ac:dyDescent="0.3">
      <c r="A13" s="71" t="s">
        <v>42</v>
      </c>
      <c r="B13" s="113">
        <f>ЮФ!F13</f>
        <v>50</v>
      </c>
      <c r="C13" s="114">
        <f>ЮФ!L13</f>
        <v>68.2</v>
      </c>
      <c r="D13" s="115">
        <f>ЮФ!M13</f>
        <v>49.9</v>
      </c>
      <c r="E13" s="116">
        <f>ЮФ!F17</f>
        <v>24</v>
      </c>
      <c r="F13" s="173">
        <f>ЮФ!L17</f>
        <v>25.5</v>
      </c>
      <c r="G13" s="174">
        <f>ЮФ!M17</f>
        <v>20.8</v>
      </c>
      <c r="H13" s="116">
        <f>ЮФ!F26</f>
        <v>62</v>
      </c>
      <c r="I13" s="114">
        <f>ЮФ!L26</f>
        <v>64.7</v>
      </c>
      <c r="J13" s="115">
        <f>ЮФ!M26</f>
        <v>54</v>
      </c>
      <c r="K13" s="117">
        <f>ЮФ!F27</f>
        <v>136</v>
      </c>
      <c r="L13" s="111">
        <f t="shared" si="2"/>
        <v>158.4</v>
      </c>
      <c r="M13" s="326">
        <f t="shared" si="3"/>
        <v>124.7</v>
      </c>
      <c r="N13" s="215"/>
      <c r="Q13" s="326"/>
    </row>
    <row r="14" spans="1:21" ht="20.25" customHeight="1" thickBot="1" x14ac:dyDescent="0.3">
      <c r="A14" s="213" t="s">
        <v>43</v>
      </c>
      <c r="B14" s="124">
        <f>'Общ. ун-т'!F8</f>
        <v>12</v>
      </c>
      <c r="C14" s="128"/>
      <c r="D14" s="122"/>
      <c r="E14" s="126">
        <f>'Общ. ун-т'!F8</f>
        <v>12</v>
      </c>
      <c r="F14" s="175">
        <f>'Общ. ун-т'!L8</f>
        <v>16.3</v>
      </c>
      <c r="G14" s="176">
        <f>'Общ. ун-т'!M8</f>
        <v>14.3</v>
      </c>
      <c r="H14" s="126">
        <f>'Общ. ун-т'!F30</f>
        <v>283</v>
      </c>
      <c r="I14" s="128">
        <f>'Общ. ун-т'!L30</f>
        <v>343.09999999999997</v>
      </c>
      <c r="J14" s="122">
        <f>'Общ. ун-т'!M30+'Общ. ун-т'!M17</f>
        <v>288</v>
      </c>
      <c r="K14" s="126">
        <f>'Общ. ун-т'!M17+'Общ. ун-т'!M30</f>
        <v>288</v>
      </c>
      <c r="L14" s="111">
        <f t="shared" si="2"/>
        <v>359.4</v>
      </c>
      <c r="M14" s="326">
        <f t="shared" si="3"/>
        <v>302.3</v>
      </c>
      <c r="N14" s="215"/>
      <c r="Q14" s="326"/>
    </row>
    <row r="15" spans="1:21" ht="22.5" customHeight="1" thickBot="1" x14ac:dyDescent="0.3">
      <c r="A15" s="214" t="s">
        <v>50</v>
      </c>
      <c r="B15" s="125">
        <f>РЦИО!F12</f>
        <v>0</v>
      </c>
      <c r="C15" s="129">
        <f>РЦИО!L12</f>
        <v>0</v>
      </c>
      <c r="D15" s="123">
        <f>РЦИО!M12</f>
        <v>0</v>
      </c>
      <c r="E15" s="127">
        <f>РЦИО!F8</f>
        <v>6</v>
      </c>
      <c r="F15" s="177">
        <f>РЦИО!L8</f>
        <v>6.9</v>
      </c>
      <c r="G15" s="178">
        <f>РЦИО!M8</f>
        <v>5.3</v>
      </c>
      <c r="H15" s="127">
        <f>РЦИО!F17</f>
        <v>10</v>
      </c>
      <c r="I15" s="129">
        <f>РЦИО!L17</f>
        <v>6.5</v>
      </c>
      <c r="J15" s="123">
        <f>РЦИО!M17</f>
        <v>4.9000000000000004</v>
      </c>
      <c r="K15" s="127">
        <f>РЦИО!F18</f>
        <v>16</v>
      </c>
      <c r="L15" s="111">
        <f t="shared" si="2"/>
        <v>13.4</v>
      </c>
      <c r="M15" s="326">
        <f t="shared" si="3"/>
        <v>10.199999999999999</v>
      </c>
      <c r="N15" s="215"/>
      <c r="Q15" s="326"/>
    </row>
    <row r="16" spans="1:21" ht="39.75" customHeight="1" thickBot="1" x14ac:dyDescent="0.3">
      <c r="A16" s="226" t="s">
        <v>54</v>
      </c>
      <c r="B16" s="118">
        <f>ГТК!F8</f>
        <v>6</v>
      </c>
      <c r="C16" s="119">
        <f>ГТК!L8</f>
        <v>8.5</v>
      </c>
      <c r="D16" s="120">
        <f>ГТК!M8</f>
        <v>6.4</v>
      </c>
      <c r="E16" s="121">
        <f>ГТК!F16</f>
        <v>0</v>
      </c>
      <c r="F16" s="179">
        <f>ГТК!L16</f>
        <v>0</v>
      </c>
      <c r="G16" s="180">
        <f>ГТК!M16</f>
        <v>0</v>
      </c>
      <c r="H16" s="121">
        <f>ГТК!F22</f>
        <v>0</v>
      </c>
      <c r="I16" s="119">
        <f>ГТК!L22</f>
        <v>0</v>
      </c>
      <c r="J16" s="120">
        <f>ГТК!M22</f>
        <v>0</v>
      </c>
      <c r="K16" s="111">
        <f>ГТК!F23</f>
        <v>6</v>
      </c>
      <c r="L16" s="111">
        <f>ГТК!L23</f>
        <v>8.5</v>
      </c>
      <c r="M16" s="326">
        <f>ГТК!M23</f>
        <v>6.4</v>
      </c>
      <c r="N16" s="215"/>
      <c r="Q16" s="326"/>
    </row>
    <row r="17" spans="1:17" ht="39.75" customHeight="1" thickBot="1" x14ac:dyDescent="0.3">
      <c r="A17" s="226" t="s">
        <v>58</v>
      </c>
      <c r="B17" s="118">
        <f>ВУЦ!F23</f>
        <v>7</v>
      </c>
      <c r="C17" s="119">
        <f>ВУЦ!L8</f>
        <v>6.1</v>
      </c>
      <c r="D17" s="120">
        <f>ВУЦ!M8</f>
        <v>5.0999999999999996</v>
      </c>
      <c r="E17" s="121"/>
      <c r="F17" s="179"/>
      <c r="G17" s="180"/>
      <c r="H17" s="121"/>
      <c r="I17" s="119"/>
      <c r="J17" s="120"/>
      <c r="K17" s="111">
        <f>B17</f>
        <v>7</v>
      </c>
      <c r="L17" s="111">
        <f>ВУЦ!L23</f>
        <v>6.1</v>
      </c>
      <c r="M17" s="326">
        <f>ВУЦ!M23</f>
        <v>5.0999999999999996</v>
      </c>
      <c r="N17" s="215"/>
      <c r="Q17" s="326"/>
    </row>
    <row r="18" spans="1:17" ht="23.25" customHeight="1" thickBot="1" x14ac:dyDescent="0.3">
      <c r="A18" s="71" t="s">
        <v>44</v>
      </c>
      <c r="B18" s="118"/>
      <c r="C18" s="119"/>
      <c r="D18" s="120"/>
      <c r="E18" s="121"/>
      <c r="F18" s="179"/>
      <c r="G18" s="180"/>
      <c r="H18" s="121"/>
      <c r="I18" s="119"/>
      <c r="J18" s="120"/>
      <c r="K18" s="111"/>
      <c r="L18" s="111">
        <f>'Вне ПЛАНА'!K16</f>
        <v>127.4</v>
      </c>
      <c r="M18" s="326">
        <f>'Вне ПЛАНА'!L16</f>
        <v>100.4</v>
      </c>
      <c r="N18" s="215"/>
    </row>
    <row r="19" spans="1:17" ht="21.75" thickBot="1" x14ac:dyDescent="0.35">
      <c r="A19" s="72" t="s">
        <v>15</v>
      </c>
      <c r="B19" s="165">
        <f>SUM(B3:B18)</f>
        <v>622</v>
      </c>
      <c r="C19" s="167">
        <f t="shared" ref="C19:K19" si="4">SUM(C3:C18)</f>
        <v>709.80000000000007</v>
      </c>
      <c r="D19" s="168">
        <f t="shared" si="4"/>
        <v>530.79999999999995</v>
      </c>
      <c r="E19" s="167">
        <f t="shared" ca="1" si="4"/>
        <v>169</v>
      </c>
      <c r="F19" s="166">
        <f t="shared" si="4"/>
        <v>167.3</v>
      </c>
      <c r="G19" s="168">
        <f t="shared" si="4"/>
        <v>134.70000000000002</v>
      </c>
      <c r="H19" s="166">
        <f t="shared" si="4"/>
        <v>486</v>
      </c>
      <c r="I19" s="167">
        <f t="shared" si="4"/>
        <v>598</v>
      </c>
      <c r="J19" s="168">
        <f t="shared" si="4"/>
        <v>500.4</v>
      </c>
      <c r="K19" s="112">
        <f t="shared" ca="1" si="4"/>
        <v>1244</v>
      </c>
      <c r="L19" s="112">
        <f>SUM(L3:L18)</f>
        <v>1602.5</v>
      </c>
      <c r="M19" s="164">
        <f>SUM(M3:M18)</f>
        <v>1266.3000000000002</v>
      </c>
      <c r="N19" s="215"/>
    </row>
  </sheetData>
  <mergeCells count="5">
    <mergeCell ref="K1:M1"/>
    <mergeCell ref="A1:A2"/>
    <mergeCell ref="B1:D1"/>
    <mergeCell ref="E1:G1"/>
    <mergeCell ref="H1:J1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20" zoomScaleNormal="120" workbookViewId="0">
      <pane xSplit="6" ySplit="5" topLeftCell="G21" activePane="bottomRight" state="frozen"/>
      <selection activeCell="K10" sqref="K10"/>
      <selection pane="topRight" activeCell="K10" sqref="K10"/>
      <selection pane="bottomLeft" activeCell="K10" sqref="K10"/>
      <selection pane="bottomRight" activeCell="I24" sqref="I24"/>
    </sheetView>
  </sheetViews>
  <sheetFormatPr defaultColWidth="9.140625" defaultRowHeight="15" x14ac:dyDescent="0.25"/>
  <cols>
    <col min="1" max="1" width="5.42578125" style="1" customWidth="1"/>
    <col min="2" max="2" width="22.28515625" style="474" customWidth="1"/>
    <col min="3" max="3" width="35.42578125" style="23" customWidth="1"/>
    <col min="4" max="4" width="14.85546875" style="244" customWidth="1"/>
    <col min="5" max="5" width="8.85546875" style="508" customWidth="1"/>
    <col min="6" max="6" width="10.7109375" style="1" customWidth="1"/>
    <col min="7" max="7" width="15.28515625" style="327" customWidth="1"/>
    <col min="8" max="8" width="19.28515625" style="1" customWidth="1"/>
    <col min="9" max="9" width="18" style="1" customWidth="1"/>
    <col min="10" max="10" width="10.7109375" style="1" customWidth="1"/>
    <col min="11" max="11" width="14.7109375" style="1" customWidth="1"/>
    <col min="12" max="13" width="10.5703125" style="1" customWidth="1"/>
    <col min="14" max="16384" width="9.140625" style="1"/>
  </cols>
  <sheetData>
    <row r="1" spans="1:14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4" ht="26.25" x14ac:dyDescent="0.4">
      <c r="A2" s="2"/>
      <c r="B2" s="473"/>
      <c r="C2" s="2"/>
      <c r="D2" s="241"/>
      <c r="E2" s="494"/>
      <c r="F2" s="2"/>
      <c r="G2" s="328"/>
      <c r="H2" s="2"/>
      <c r="I2" s="2"/>
      <c r="J2" s="2"/>
      <c r="K2" s="2"/>
    </row>
    <row r="3" spans="1:14" ht="26.25" x14ac:dyDescent="0.4">
      <c r="A3" s="584" t="s">
        <v>21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4" ht="15.75" thickBot="1" x14ac:dyDescent="0.3">
      <c r="A4" s="3"/>
      <c r="C4" s="4"/>
      <c r="D4" s="242"/>
      <c r="E4" s="4"/>
      <c r="F4" s="5"/>
    </row>
    <row r="5" spans="1:14" ht="58.5" customHeight="1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24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4" s="12" customFormat="1" ht="84" customHeight="1" thickBot="1" x14ac:dyDescent="0.3">
      <c r="A6" s="54">
        <v>1</v>
      </c>
      <c r="B6" s="14" t="s">
        <v>691</v>
      </c>
      <c r="C6" s="14" t="s">
        <v>690</v>
      </c>
      <c r="D6" s="14" t="s">
        <v>59</v>
      </c>
      <c r="E6" s="14" t="s">
        <v>103</v>
      </c>
      <c r="F6" s="292">
        <v>6</v>
      </c>
      <c r="G6" s="216">
        <v>44950</v>
      </c>
      <c r="H6" s="25" t="s">
        <v>692</v>
      </c>
      <c r="I6" s="25" t="s">
        <v>698</v>
      </c>
      <c r="J6" s="151">
        <v>45343</v>
      </c>
      <c r="K6" s="25" t="s">
        <v>437</v>
      </c>
      <c r="L6" s="25">
        <v>8.3000000000000007</v>
      </c>
      <c r="M6" s="25">
        <v>7.1</v>
      </c>
      <c r="N6" s="150"/>
    </row>
    <row r="7" spans="1:14" s="12" customFormat="1" ht="84" customHeight="1" thickBot="1" x14ac:dyDescent="0.3">
      <c r="A7" s="54">
        <v>2</v>
      </c>
      <c r="B7" s="14" t="s">
        <v>257</v>
      </c>
      <c r="C7" s="14" t="s">
        <v>485</v>
      </c>
      <c r="D7" s="14" t="s">
        <v>59</v>
      </c>
      <c r="E7" s="14" t="s">
        <v>93</v>
      </c>
      <c r="F7" s="28">
        <v>6</v>
      </c>
      <c r="G7" s="216">
        <v>44958</v>
      </c>
      <c r="H7" s="25" t="s">
        <v>433</v>
      </c>
      <c r="I7" s="25" t="s">
        <v>540</v>
      </c>
      <c r="J7" s="151">
        <v>45085</v>
      </c>
      <c r="K7" s="25" t="s">
        <v>437</v>
      </c>
      <c r="L7" s="25">
        <v>8.8000000000000007</v>
      </c>
      <c r="M7" s="25">
        <v>5.5</v>
      </c>
      <c r="N7" s="150"/>
    </row>
    <row r="8" spans="1:14" s="11" customFormat="1" ht="84" customHeight="1" thickBot="1" x14ac:dyDescent="0.3">
      <c r="A8" s="49">
        <v>3</v>
      </c>
      <c r="B8" s="14" t="s">
        <v>261</v>
      </c>
      <c r="C8" s="14" t="s">
        <v>262</v>
      </c>
      <c r="D8" s="14" t="s">
        <v>59</v>
      </c>
      <c r="E8" s="14" t="s">
        <v>94</v>
      </c>
      <c r="F8" s="50">
        <v>6</v>
      </c>
      <c r="G8" s="216">
        <v>45251</v>
      </c>
      <c r="H8" s="31" t="s">
        <v>636</v>
      </c>
      <c r="I8" s="145" t="s">
        <v>695</v>
      </c>
      <c r="J8" s="145">
        <v>45282</v>
      </c>
      <c r="K8" s="31" t="s">
        <v>437</v>
      </c>
      <c r="L8" s="31">
        <v>8.5</v>
      </c>
      <c r="M8" s="31">
        <v>6.4</v>
      </c>
      <c r="N8" s="146"/>
    </row>
    <row r="9" spans="1:14" s="11" customFormat="1" ht="84" customHeight="1" thickBot="1" x14ac:dyDescent="0.3">
      <c r="A9" s="27">
        <v>4</v>
      </c>
      <c r="B9" s="14" t="s">
        <v>264</v>
      </c>
      <c r="C9" s="14" t="s">
        <v>470</v>
      </c>
      <c r="D9" s="14" t="s">
        <v>71</v>
      </c>
      <c r="E9" s="14" t="s">
        <v>79</v>
      </c>
      <c r="F9" s="28">
        <v>7</v>
      </c>
      <c r="G9" s="145">
        <v>44988</v>
      </c>
      <c r="H9" s="31" t="s">
        <v>434</v>
      </c>
      <c r="I9" s="31" t="s">
        <v>435</v>
      </c>
      <c r="J9" s="145"/>
      <c r="K9" s="31"/>
      <c r="L9" s="492">
        <v>8.1</v>
      </c>
      <c r="M9" s="31">
        <v>5.6</v>
      </c>
      <c r="N9" s="146"/>
    </row>
    <row r="10" spans="1:14" s="11" customFormat="1" ht="84" customHeight="1" thickBot="1" x14ac:dyDescent="0.3">
      <c r="A10" s="27">
        <v>5</v>
      </c>
      <c r="B10" s="14" t="s">
        <v>266</v>
      </c>
      <c r="C10" s="14" t="s">
        <v>267</v>
      </c>
      <c r="D10" s="14" t="s">
        <v>71</v>
      </c>
      <c r="E10" s="14" t="s">
        <v>80</v>
      </c>
      <c r="F10" s="28">
        <v>6</v>
      </c>
      <c r="G10" s="145">
        <v>45201</v>
      </c>
      <c r="H10" s="31" t="s">
        <v>606</v>
      </c>
      <c r="I10" s="31" t="s">
        <v>627</v>
      </c>
      <c r="J10" s="145">
        <v>45230</v>
      </c>
      <c r="K10" s="31"/>
      <c r="L10" s="31">
        <v>6.8</v>
      </c>
      <c r="M10" s="31">
        <v>4.9000000000000004</v>
      </c>
      <c r="N10" s="146"/>
    </row>
    <row r="11" spans="1:14" s="12" customFormat="1" ht="84" customHeight="1" thickBot="1" x14ac:dyDescent="0.3">
      <c r="A11" s="27">
        <v>6</v>
      </c>
      <c r="B11" s="14" t="s">
        <v>268</v>
      </c>
      <c r="C11" s="14" t="s">
        <v>269</v>
      </c>
      <c r="D11" s="14" t="s">
        <v>59</v>
      </c>
      <c r="E11" s="14" t="s">
        <v>81</v>
      </c>
      <c r="F11" s="28">
        <v>6</v>
      </c>
      <c r="G11" s="145">
        <v>45237</v>
      </c>
      <c r="H11" s="31" t="s">
        <v>701</v>
      </c>
      <c r="I11" s="31" t="s">
        <v>709</v>
      </c>
      <c r="J11" s="145"/>
      <c r="K11" s="31"/>
      <c r="L11" s="31">
        <v>7</v>
      </c>
      <c r="M11" s="31">
        <v>5</v>
      </c>
      <c r="N11" s="150"/>
    </row>
    <row r="12" spans="1:14" s="12" customFormat="1" ht="84" customHeight="1" thickBot="1" x14ac:dyDescent="0.3">
      <c r="A12" s="27">
        <v>7</v>
      </c>
      <c r="B12" s="14" t="s">
        <v>270</v>
      </c>
      <c r="C12" s="14" t="s">
        <v>271</v>
      </c>
      <c r="D12" s="14" t="s">
        <v>71</v>
      </c>
      <c r="E12" s="14" t="s">
        <v>82</v>
      </c>
      <c r="F12" s="30">
        <v>7</v>
      </c>
      <c r="G12" s="216">
        <v>44951</v>
      </c>
      <c r="H12" s="27" t="s">
        <v>703</v>
      </c>
      <c r="I12" s="27" t="s">
        <v>702</v>
      </c>
      <c r="J12" s="216"/>
      <c r="K12" s="27" t="s">
        <v>574</v>
      </c>
      <c r="L12" s="27">
        <v>7.3</v>
      </c>
      <c r="M12" s="27">
        <v>5.3</v>
      </c>
      <c r="N12" s="150"/>
    </row>
    <row r="13" spans="1:14" s="12" customFormat="1" ht="84" customHeight="1" thickBot="1" x14ac:dyDescent="0.3">
      <c r="A13" s="27">
        <v>8</v>
      </c>
      <c r="B13" s="14" t="s">
        <v>272</v>
      </c>
      <c r="C13" s="14" t="s">
        <v>273</v>
      </c>
      <c r="D13" s="14" t="s">
        <v>59</v>
      </c>
      <c r="E13" s="14" t="s">
        <v>102</v>
      </c>
      <c r="F13" s="30">
        <v>6</v>
      </c>
      <c r="G13" s="181">
        <v>45022</v>
      </c>
      <c r="H13" s="52" t="s">
        <v>456</v>
      </c>
      <c r="I13" s="17" t="s">
        <v>480</v>
      </c>
      <c r="J13" s="18">
        <v>45077</v>
      </c>
      <c r="K13" s="17" t="s">
        <v>437</v>
      </c>
      <c r="L13" s="17">
        <v>7.3</v>
      </c>
      <c r="M13" s="17">
        <v>5.0999999999999996</v>
      </c>
      <c r="N13" s="150"/>
    </row>
    <row r="14" spans="1:14" ht="16.5" thickBot="1" x14ac:dyDescent="0.3">
      <c r="A14" s="54"/>
      <c r="B14" s="477"/>
      <c r="C14" s="441"/>
      <c r="D14" s="27"/>
      <c r="E14" s="27"/>
      <c r="F14" s="28"/>
      <c r="G14" s="63"/>
      <c r="H14" s="13"/>
      <c r="I14" s="13"/>
      <c r="J14" s="37"/>
      <c r="K14" s="13" t="s">
        <v>481</v>
      </c>
      <c r="L14" s="15"/>
      <c r="M14" s="15"/>
    </row>
    <row r="15" spans="1:14" ht="33.75" customHeight="1" x14ac:dyDescent="0.25">
      <c r="A15" s="595"/>
      <c r="B15" s="596"/>
      <c r="C15" s="596"/>
      <c r="D15" s="597"/>
      <c r="E15" s="32"/>
      <c r="F15" s="44">
        <f>SUM(F6:F14)</f>
        <v>50</v>
      </c>
      <c r="G15" s="311"/>
      <c r="H15" s="34"/>
      <c r="I15" s="34"/>
      <c r="J15" s="34"/>
      <c r="K15" s="34"/>
      <c r="L15" s="44">
        <f>SUM(L8:L14)</f>
        <v>45</v>
      </c>
      <c r="M15" s="44">
        <f>SUM(M6:M13)</f>
        <v>44.9</v>
      </c>
    </row>
    <row r="16" spans="1:14" ht="16.5" thickBot="1" x14ac:dyDescent="0.3">
      <c r="A16" s="598" t="s">
        <v>16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600"/>
    </row>
    <row r="17" spans="1:13" s="244" customFormat="1" ht="78.75" customHeight="1" thickBot="1" x14ac:dyDescent="0.3">
      <c r="A17" s="14">
        <v>9</v>
      </c>
      <c r="B17" s="14" t="s">
        <v>255</v>
      </c>
      <c r="C17" s="14" t="s">
        <v>256</v>
      </c>
      <c r="D17" s="14" t="s">
        <v>66</v>
      </c>
      <c r="E17" s="14" t="s">
        <v>152</v>
      </c>
      <c r="F17" s="244">
        <v>12</v>
      </c>
      <c r="G17" s="63">
        <v>44955</v>
      </c>
      <c r="H17" s="14" t="s">
        <v>674</v>
      </c>
      <c r="I17" s="9" t="s">
        <v>697</v>
      </c>
      <c r="J17" s="10">
        <v>45343</v>
      </c>
      <c r="K17" s="9" t="s">
        <v>437</v>
      </c>
      <c r="L17" s="9">
        <v>15.8</v>
      </c>
      <c r="M17" s="9">
        <v>11.7</v>
      </c>
    </row>
    <row r="18" spans="1:13" s="510" customFormat="1" ht="78.75" customHeight="1" thickBot="1" x14ac:dyDescent="0.3">
      <c r="A18" s="14">
        <v>10</v>
      </c>
      <c r="B18" s="14" t="s">
        <v>257</v>
      </c>
      <c r="C18" s="14" t="s">
        <v>258</v>
      </c>
      <c r="D18" s="14" t="s">
        <v>66</v>
      </c>
      <c r="E18" s="14" t="s">
        <v>193</v>
      </c>
      <c r="F18" s="28">
        <v>12</v>
      </c>
      <c r="G18" s="181">
        <v>45301</v>
      </c>
      <c r="H18" s="14" t="s">
        <v>689</v>
      </c>
      <c r="I18" s="9" t="s">
        <v>696</v>
      </c>
      <c r="J18" s="270">
        <v>45355</v>
      </c>
      <c r="K18" s="269" t="s">
        <v>437</v>
      </c>
      <c r="L18" s="269">
        <v>12.3</v>
      </c>
      <c r="M18" s="269">
        <v>9.5</v>
      </c>
    </row>
    <row r="19" spans="1:13" s="510" customFormat="1" ht="78.75" customHeight="1" thickBot="1" x14ac:dyDescent="0.3">
      <c r="A19" s="14">
        <v>11</v>
      </c>
      <c r="B19" s="14" t="s">
        <v>259</v>
      </c>
      <c r="C19" s="14" t="s">
        <v>260</v>
      </c>
      <c r="D19" s="14" t="s">
        <v>66</v>
      </c>
      <c r="E19" s="14" t="s">
        <v>186</v>
      </c>
      <c r="F19" s="28">
        <v>12</v>
      </c>
      <c r="G19" s="181">
        <v>44985</v>
      </c>
      <c r="H19" s="52" t="s">
        <v>445</v>
      </c>
      <c r="I19" s="269" t="s">
        <v>471</v>
      </c>
      <c r="J19" s="270">
        <v>45058</v>
      </c>
      <c r="K19" s="269" t="s">
        <v>437</v>
      </c>
      <c r="L19" s="269">
        <v>19.8</v>
      </c>
      <c r="M19" s="269">
        <v>13.7</v>
      </c>
    </row>
    <row r="20" spans="1:13" s="19" customFormat="1" ht="16.5" customHeight="1" thickBot="1" x14ac:dyDescent="0.3">
      <c r="A20" s="592" t="s">
        <v>15</v>
      </c>
      <c r="B20" s="593"/>
      <c r="C20" s="593"/>
      <c r="D20" s="593"/>
      <c r="E20" s="593"/>
      <c r="F20" s="42">
        <f>SUM(F17:F19)</f>
        <v>36</v>
      </c>
      <c r="G20" s="312"/>
      <c r="H20" s="20"/>
      <c r="I20" s="20"/>
      <c r="J20" s="21"/>
      <c r="K20" s="20"/>
      <c r="L20" s="42">
        <f>SUM(L17:L19)</f>
        <v>47.900000000000006</v>
      </c>
      <c r="M20" s="42">
        <f>SUM(M17:M19)</f>
        <v>34.9</v>
      </c>
    </row>
    <row r="21" spans="1:13" s="19" customFormat="1" ht="16.5" thickBot="1" x14ac:dyDescent="0.3">
      <c r="A21" s="594" t="s">
        <v>57</v>
      </c>
      <c r="B21" s="594"/>
      <c r="C21" s="594"/>
      <c r="D21" s="594"/>
      <c r="E21" s="594"/>
      <c r="F21" s="594"/>
      <c r="G21" s="594"/>
      <c r="H21" s="594"/>
      <c r="I21" s="594"/>
      <c r="J21" s="594"/>
      <c r="K21" s="594"/>
      <c r="L21" s="594"/>
      <c r="M21" s="594"/>
    </row>
    <row r="22" spans="1:13" s="19" customFormat="1" ht="86.25" customHeight="1" thickBot="1" x14ac:dyDescent="0.3">
      <c r="A22" s="14">
        <v>12</v>
      </c>
      <c r="B22" s="14" t="s">
        <v>263</v>
      </c>
      <c r="C22" s="14" t="s">
        <v>406</v>
      </c>
      <c r="D22" s="14" t="s">
        <v>77</v>
      </c>
      <c r="E22" s="14" t="s">
        <v>104</v>
      </c>
      <c r="F22" s="28">
        <v>10</v>
      </c>
      <c r="G22" s="181">
        <v>45257</v>
      </c>
      <c r="H22" s="52" t="s">
        <v>658</v>
      </c>
      <c r="I22" s="52" t="s">
        <v>730</v>
      </c>
      <c r="J22" s="181">
        <v>45328</v>
      </c>
      <c r="K22" s="52" t="s">
        <v>437</v>
      </c>
      <c r="L22" s="52">
        <v>16.5</v>
      </c>
      <c r="M22" s="52">
        <v>14</v>
      </c>
    </row>
    <row r="23" spans="1:13" s="19" customFormat="1" ht="87.75" customHeight="1" thickBot="1" x14ac:dyDescent="0.3">
      <c r="A23" s="14">
        <v>13</v>
      </c>
      <c r="B23" s="14" t="s">
        <v>265</v>
      </c>
      <c r="C23" s="14" t="s">
        <v>405</v>
      </c>
      <c r="D23" s="14" t="s">
        <v>77</v>
      </c>
      <c r="E23" s="14" t="s">
        <v>166</v>
      </c>
      <c r="F23" s="51">
        <v>8</v>
      </c>
      <c r="G23" s="181">
        <v>45062</v>
      </c>
      <c r="H23" s="52" t="s">
        <v>492</v>
      </c>
      <c r="I23" s="52" t="s">
        <v>731</v>
      </c>
      <c r="J23" s="181">
        <v>45114</v>
      </c>
      <c r="K23" s="52" t="s">
        <v>437</v>
      </c>
      <c r="L23" s="52">
        <v>14.5</v>
      </c>
      <c r="M23" s="52">
        <v>12.2</v>
      </c>
    </row>
    <row r="24" spans="1:13" s="19" customFormat="1" ht="17.25" customHeight="1" x14ac:dyDescent="0.25">
      <c r="A24" s="580" t="s">
        <v>15</v>
      </c>
      <c r="B24" s="581"/>
      <c r="C24" s="581"/>
      <c r="D24" s="582"/>
      <c r="E24" s="47"/>
      <c r="F24" s="39">
        <f>SUM(F22:F23)</f>
        <v>18</v>
      </c>
      <c r="G24" s="329"/>
      <c r="H24" s="47"/>
      <c r="I24" s="47"/>
      <c r="J24" s="46"/>
      <c r="K24" s="47"/>
      <c r="L24" s="39">
        <f>SUM(L22:L23)</f>
        <v>31</v>
      </c>
      <c r="M24" s="39">
        <f>SUM(M22:M23)</f>
        <v>26.2</v>
      </c>
    </row>
    <row r="25" spans="1:13" ht="18.75" x14ac:dyDescent="0.3">
      <c r="F25" s="40">
        <f>F24+F20+F15</f>
        <v>104</v>
      </c>
      <c r="G25" s="330"/>
      <c r="H25" s="41"/>
      <c r="I25" s="41"/>
      <c r="J25" s="41"/>
      <c r="K25" s="41"/>
      <c r="L25" s="40">
        <f>L15+L20+L24</f>
        <v>123.9</v>
      </c>
      <c r="M25" s="40">
        <f>M15+M20+M24</f>
        <v>106</v>
      </c>
    </row>
    <row r="29" spans="1:13" x14ac:dyDescent="0.25">
      <c r="J29" s="24"/>
    </row>
  </sheetData>
  <mergeCells count="7">
    <mergeCell ref="A24:D24"/>
    <mergeCell ref="A3:M3"/>
    <mergeCell ref="A1:K1"/>
    <mergeCell ref="A15:D15"/>
    <mergeCell ref="A16:M16"/>
    <mergeCell ref="A20:E20"/>
    <mergeCell ref="A21:M21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0" zoomScaleNormal="120" workbookViewId="0">
      <pane xSplit="6" ySplit="5" topLeftCell="G24" activePane="bottomRight" state="frozen"/>
      <selection activeCell="C8" sqref="C8"/>
      <selection pane="topRight" activeCell="C8" sqref="C8"/>
      <selection pane="bottomLeft" activeCell="C8" sqref="C8"/>
      <selection pane="bottomRight" activeCell="K8" sqref="K8"/>
    </sheetView>
  </sheetViews>
  <sheetFormatPr defaultColWidth="9.140625" defaultRowHeight="15" x14ac:dyDescent="0.25"/>
  <cols>
    <col min="1" max="1" width="5.42578125" style="158" customWidth="1"/>
    <col min="2" max="2" width="22.42578125" style="472" customWidth="1"/>
    <col min="3" max="3" width="31.140625" style="198" customWidth="1"/>
    <col min="4" max="4" width="14.85546875" style="297" customWidth="1"/>
    <col min="5" max="6" width="10.7109375" style="158" customWidth="1"/>
    <col min="7" max="7" width="15.28515625" style="252" customWidth="1"/>
    <col min="8" max="8" width="18.85546875" style="158" customWidth="1"/>
    <col min="9" max="9" width="16.7109375" style="158" customWidth="1"/>
    <col min="10" max="10" width="15.28515625" style="158" customWidth="1"/>
    <col min="11" max="11" width="14.85546875" style="158" customWidth="1"/>
    <col min="12" max="13" width="10.5703125" style="158" customWidth="1"/>
    <col min="14" max="16384" width="9.140625" style="158"/>
  </cols>
  <sheetData>
    <row r="1" spans="1:13" ht="25.5" x14ac:dyDescent="0.3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3" ht="26.25" x14ac:dyDescent="0.4">
      <c r="A2" s="182"/>
      <c r="B2" s="470"/>
      <c r="C2" s="182"/>
      <c r="D2" s="290"/>
      <c r="E2" s="182"/>
      <c r="F2" s="182"/>
      <c r="G2" s="251"/>
      <c r="H2" s="182"/>
      <c r="I2" s="182"/>
      <c r="J2" s="182"/>
      <c r="K2" s="182"/>
    </row>
    <row r="3" spans="1:13" ht="37.5" customHeight="1" x14ac:dyDescent="0.4">
      <c r="A3" s="605" t="s">
        <v>23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ht="41.25" customHeight="1" thickBot="1" x14ac:dyDescent="0.3">
      <c r="A4" s="183"/>
      <c r="C4" s="184"/>
      <c r="D4" s="184"/>
      <c r="E4" s="184"/>
      <c r="F4" s="185"/>
    </row>
    <row r="5" spans="1:13" ht="32.25" thickBot="1" x14ac:dyDescent="0.3">
      <c r="A5" s="186" t="s">
        <v>2</v>
      </c>
      <c r="B5" s="464" t="s">
        <v>3</v>
      </c>
      <c r="C5" s="187" t="s">
        <v>4</v>
      </c>
      <c r="D5" s="301" t="s">
        <v>5</v>
      </c>
      <c r="E5" s="187" t="s">
        <v>6</v>
      </c>
      <c r="F5" s="187" t="s">
        <v>7</v>
      </c>
      <c r="G5" s="253" t="s">
        <v>8</v>
      </c>
      <c r="H5" s="187" t="s">
        <v>9</v>
      </c>
      <c r="I5" s="187" t="s">
        <v>10</v>
      </c>
      <c r="J5" s="187" t="s">
        <v>11</v>
      </c>
      <c r="K5" s="187" t="s">
        <v>12</v>
      </c>
      <c r="L5" s="187" t="s">
        <v>13</v>
      </c>
      <c r="M5" s="187" t="s">
        <v>14</v>
      </c>
    </row>
    <row r="6" spans="1:13" s="146" customFormat="1" ht="74.25" customHeight="1" thickBot="1" x14ac:dyDescent="0.3">
      <c r="A6" s="27">
        <v>1</v>
      </c>
      <c r="B6" s="14" t="s">
        <v>248</v>
      </c>
      <c r="C6" s="14" t="s">
        <v>249</v>
      </c>
      <c r="D6" s="14" t="s">
        <v>71</v>
      </c>
      <c r="E6" s="14" t="s">
        <v>83</v>
      </c>
      <c r="F6" s="50">
        <v>6</v>
      </c>
      <c r="G6" s="216">
        <v>45113</v>
      </c>
      <c r="H6" s="31" t="s">
        <v>573</v>
      </c>
      <c r="I6" s="145" t="s">
        <v>589</v>
      </c>
      <c r="J6" s="145">
        <v>45197</v>
      </c>
      <c r="K6" s="31" t="s">
        <v>437</v>
      </c>
      <c r="L6" s="31">
        <v>6.4</v>
      </c>
      <c r="M6" s="31">
        <v>4.2</v>
      </c>
    </row>
    <row r="7" spans="1:13" s="146" customFormat="1" ht="74.25" customHeight="1" thickBot="1" x14ac:dyDescent="0.3">
      <c r="A7" s="27">
        <v>2</v>
      </c>
      <c r="B7" s="14" t="s">
        <v>250</v>
      </c>
      <c r="C7" s="14" t="s">
        <v>597</v>
      </c>
      <c r="D7" s="14" t="s">
        <v>59</v>
      </c>
      <c r="E7" s="14" t="s">
        <v>84</v>
      </c>
      <c r="F7" s="28">
        <v>6</v>
      </c>
      <c r="G7" s="145">
        <v>45202</v>
      </c>
      <c r="H7" s="31"/>
      <c r="I7" s="31" t="s">
        <v>599</v>
      </c>
      <c r="J7" s="145"/>
      <c r="K7" s="31"/>
      <c r="L7" s="31">
        <v>10.6</v>
      </c>
      <c r="M7" s="31">
        <v>6.7</v>
      </c>
    </row>
    <row r="8" spans="1:13" s="146" customFormat="1" ht="74.25" customHeight="1" thickBot="1" x14ac:dyDescent="0.3">
      <c r="A8" s="27">
        <v>3</v>
      </c>
      <c r="B8" s="14" t="s">
        <v>128</v>
      </c>
      <c r="C8" s="14" t="s">
        <v>251</v>
      </c>
      <c r="D8" s="14" t="s">
        <v>71</v>
      </c>
      <c r="E8" s="14" t="s">
        <v>85</v>
      </c>
      <c r="F8" s="28">
        <v>6</v>
      </c>
      <c r="G8" s="145">
        <v>45009</v>
      </c>
      <c r="H8" s="31" t="s">
        <v>449</v>
      </c>
      <c r="I8" s="31" t="s">
        <v>469</v>
      </c>
      <c r="J8" s="145">
        <v>45070</v>
      </c>
      <c r="K8" s="31" t="s">
        <v>437</v>
      </c>
      <c r="L8" s="31">
        <v>7.6</v>
      </c>
      <c r="M8" s="31">
        <v>5.7</v>
      </c>
    </row>
    <row r="9" spans="1:13" s="150" customFormat="1" ht="74.25" customHeight="1" thickBot="1" x14ac:dyDescent="0.3">
      <c r="A9" s="27">
        <v>4</v>
      </c>
      <c r="B9" s="14" t="s">
        <v>199</v>
      </c>
      <c r="C9" s="14" t="s">
        <v>252</v>
      </c>
      <c r="D9" s="14" t="s">
        <v>253</v>
      </c>
      <c r="E9" s="14" t="s">
        <v>86</v>
      </c>
      <c r="F9" s="28">
        <v>7</v>
      </c>
      <c r="G9" s="145">
        <v>45187</v>
      </c>
      <c r="H9" s="31" t="s">
        <v>583</v>
      </c>
      <c r="I9" s="31" t="s">
        <v>590</v>
      </c>
      <c r="J9" s="145">
        <v>45196</v>
      </c>
      <c r="K9" s="31" t="s">
        <v>437</v>
      </c>
      <c r="L9" s="31">
        <v>15.8</v>
      </c>
      <c r="M9" s="31">
        <v>12.5</v>
      </c>
    </row>
    <row r="10" spans="1:13" ht="20.25" customHeight="1" thickBot="1" x14ac:dyDescent="0.3">
      <c r="A10" s="606" t="s">
        <v>15</v>
      </c>
      <c r="B10" s="607"/>
      <c r="C10" s="607"/>
      <c r="D10" s="608"/>
      <c r="E10" s="511"/>
      <c r="F10" s="512">
        <f>SUM(F6:F9)</f>
        <v>25</v>
      </c>
      <c r="G10" s="513"/>
      <c r="H10" s="514"/>
      <c r="I10" s="514"/>
      <c r="J10" s="514"/>
      <c r="K10" s="514"/>
      <c r="L10" s="512">
        <f>SUM(L6:L9)</f>
        <v>40.400000000000006</v>
      </c>
      <c r="M10" s="512">
        <f>SUM(M6:M9)</f>
        <v>29.1</v>
      </c>
    </row>
    <row r="11" spans="1:13" ht="20.25" customHeight="1" thickBot="1" x14ac:dyDescent="0.3">
      <c r="A11" s="609" t="s">
        <v>389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1"/>
    </row>
    <row r="12" spans="1:13" ht="20.25" customHeight="1" thickBot="1" x14ac:dyDescent="0.3">
      <c r="A12" s="515"/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</row>
    <row r="13" spans="1:13" ht="20.25" customHeight="1" thickBot="1" x14ac:dyDescent="0.3">
      <c r="A13" s="515"/>
      <c r="B13" s="515"/>
      <c r="C13" s="515"/>
      <c r="D13" s="515"/>
      <c r="E13" s="515"/>
      <c r="F13" s="495">
        <f>SUM(F12)</f>
        <v>0</v>
      </c>
      <c r="G13" s="495"/>
      <c r="H13" s="495"/>
      <c r="I13" s="495"/>
      <c r="J13" s="495"/>
      <c r="K13" s="495"/>
      <c r="L13" s="495">
        <f>SUM(L12)</f>
        <v>0</v>
      </c>
      <c r="M13" s="495">
        <f>SUM(M12)</f>
        <v>0</v>
      </c>
    </row>
    <row r="14" spans="1:13" s="163" customFormat="1" ht="21.75" customHeight="1" thickBot="1" x14ac:dyDescent="0.3">
      <c r="A14" s="601" t="s">
        <v>18</v>
      </c>
      <c r="B14" s="602"/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3"/>
    </row>
    <row r="15" spans="1:13" s="163" customFormat="1" ht="99.75" customHeight="1" thickBot="1" x14ac:dyDescent="0.3">
      <c r="A15" s="27">
        <v>8</v>
      </c>
      <c r="B15" s="14" t="s">
        <v>254</v>
      </c>
      <c r="C15" s="14" t="s">
        <v>407</v>
      </c>
      <c r="D15" s="14" t="s">
        <v>77</v>
      </c>
      <c r="E15" s="14" t="s">
        <v>157</v>
      </c>
      <c r="F15" s="28">
        <v>10</v>
      </c>
      <c r="G15" s="151">
        <v>45254</v>
      </c>
      <c r="H15" s="25" t="s">
        <v>646</v>
      </c>
      <c r="I15" s="25" t="s">
        <v>654</v>
      </c>
      <c r="J15" s="151">
        <v>45314</v>
      </c>
      <c r="K15" s="25" t="s">
        <v>437</v>
      </c>
      <c r="L15" s="25">
        <v>9.9</v>
      </c>
      <c r="M15" s="25">
        <v>8.8000000000000007</v>
      </c>
    </row>
    <row r="16" spans="1:13" s="163" customFormat="1" ht="16.5" customHeight="1" thickBot="1" x14ac:dyDescent="0.3">
      <c r="A16" s="186"/>
      <c r="B16" s="478"/>
      <c r="C16" s="186"/>
      <c r="D16" s="295"/>
      <c r="E16" s="186"/>
      <c r="F16" s="202">
        <f>SUM(F15:F15)</f>
        <v>10</v>
      </c>
      <c r="G16" s="255"/>
      <c r="H16" s="186"/>
      <c r="I16" s="186"/>
      <c r="J16" s="186"/>
      <c r="K16" s="186"/>
      <c r="L16" s="159">
        <f>SUM(L15:L15)</f>
        <v>9.9</v>
      </c>
      <c r="M16" s="222">
        <f>SUM(M15)</f>
        <v>8.8000000000000007</v>
      </c>
    </row>
    <row r="17" spans="1:13" s="163" customFormat="1" ht="16.5" customHeight="1" x14ac:dyDescent="0.3">
      <c r="A17" s="158"/>
      <c r="B17" s="472"/>
      <c r="C17" s="198"/>
      <c r="D17" s="297"/>
      <c r="E17" s="158"/>
      <c r="F17" s="203">
        <f>F16+F10+F13</f>
        <v>35</v>
      </c>
      <c r="G17" s="254"/>
      <c r="H17" s="200"/>
      <c r="I17" s="200"/>
      <c r="J17" s="200"/>
      <c r="K17" s="200"/>
      <c r="L17" s="199">
        <f>L16+L10+L13</f>
        <v>50.300000000000004</v>
      </c>
      <c r="M17" s="199">
        <f>M10+M16+M13</f>
        <v>37.900000000000006</v>
      </c>
    </row>
    <row r="18" spans="1:13" x14ac:dyDescent="0.25">
      <c r="F18" s="204"/>
    </row>
    <row r="21" spans="1:13" x14ac:dyDescent="0.25">
      <c r="J21" s="201"/>
    </row>
  </sheetData>
  <mergeCells count="5">
    <mergeCell ref="A14:M14"/>
    <mergeCell ref="A1:K1"/>
    <mergeCell ref="A3:M3"/>
    <mergeCell ref="A10:D10"/>
    <mergeCell ref="A11:M11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pane xSplit="6" ySplit="5" topLeftCell="G12" activePane="bottomRight" state="frozen"/>
      <selection activeCell="C8" sqref="C8"/>
      <selection pane="topRight" activeCell="C8" sqref="C8"/>
      <selection pane="bottomLeft" activeCell="C8" sqref="C8"/>
      <selection pane="bottomRight" activeCell="H8" sqref="H8"/>
    </sheetView>
  </sheetViews>
  <sheetFormatPr defaultColWidth="9.140625" defaultRowHeight="15" x14ac:dyDescent="0.25"/>
  <cols>
    <col min="1" max="1" width="5.42578125" style="244" customWidth="1"/>
    <col min="2" max="2" width="20" style="1" customWidth="1"/>
    <col min="3" max="3" width="35.85546875" style="23" customWidth="1"/>
    <col min="4" max="4" width="14.85546875" style="1" customWidth="1"/>
    <col min="5" max="5" width="10.7109375" style="1" customWidth="1"/>
    <col min="6" max="6" width="10.7109375" style="244" customWidth="1"/>
    <col min="7" max="7" width="15.28515625" style="1" customWidth="1"/>
    <col min="8" max="8" width="19" style="1" customWidth="1"/>
    <col min="9" max="9" width="14.7109375" style="1" customWidth="1"/>
    <col min="10" max="10" width="15.28515625" style="1" customWidth="1"/>
    <col min="11" max="11" width="14.7109375" style="1" customWidth="1"/>
    <col min="12" max="13" width="10.5703125" style="1" customWidth="1"/>
    <col min="14" max="16384" width="9.140625" style="1"/>
  </cols>
  <sheetData>
    <row r="1" spans="1:13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3" ht="26.25" x14ac:dyDescent="0.4">
      <c r="A2" s="241"/>
      <c r="B2" s="2"/>
      <c r="C2" s="2"/>
      <c r="D2" s="2"/>
      <c r="E2" s="2"/>
      <c r="F2" s="241"/>
      <c r="G2" s="2"/>
      <c r="H2" s="2"/>
      <c r="I2" s="2"/>
      <c r="J2" s="2"/>
      <c r="K2" s="2"/>
    </row>
    <row r="3" spans="1:13" ht="26.25" x14ac:dyDescent="0.4">
      <c r="A3" s="584" t="s">
        <v>25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.75" thickBot="1" x14ac:dyDescent="0.3">
      <c r="A4" s="293"/>
      <c r="C4" s="4"/>
      <c r="D4" s="4"/>
      <c r="E4" s="4"/>
      <c r="F4" s="539"/>
    </row>
    <row r="5" spans="1:13" ht="32.25" thickBot="1" x14ac:dyDescent="0.3">
      <c r="A5" s="53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s="12" customFormat="1" ht="75.75" customHeight="1" thickBot="1" x14ac:dyDescent="0.3">
      <c r="A6" s="14">
        <v>1</v>
      </c>
      <c r="B6" s="14" t="s">
        <v>314</v>
      </c>
      <c r="C6" s="14" t="s">
        <v>444</v>
      </c>
      <c r="D6" s="14" t="s">
        <v>71</v>
      </c>
      <c r="E6" s="14" t="s">
        <v>87</v>
      </c>
      <c r="F6" s="439">
        <v>6</v>
      </c>
      <c r="G6" s="549">
        <v>45023</v>
      </c>
      <c r="H6" s="506" t="s">
        <v>465</v>
      </c>
      <c r="I6" s="506" t="s">
        <v>541</v>
      </c>
      <c r="J6" s="549">
        <v>45092</v>
      </c>
      <c r="K6" s="506" t="s">
        <v>437</v>
      </c>
      <c r="L6" s="506">
        <v>5.5</v>
      </c>
      <c r="M6" s="506">
        <v>3.9</v>
      </c>
    </row>
    <row r="7" spans="1:13" s="12" customFormat="1" ht="90.75" customHeight="1" thickBot="1" x14ac:dyDescent="0.3">
      <c r="A7" s="14">
        <v>2</v>
      </c>
      <c r="B7" s="14" t="s">
        <v>315</v>
      </c>
      <c r="C7" s="14" t="s">
        <v>316</v>
      </c>
      <c r="D7" s="14" t="s">
        <v>253</v>
      </c>
      <c r="E7" s="14" t="s">
        <v>88</v>
      </c>
      <c r="F7" s="439">
        <v>6</v>
      </c>
      <c r="G7" s="549">
        <v>45072</v>
      </c>
      <c r="H7" s="506" t="s">
        <v>512</v>
      </c>
      <c r="I7" s="506" t="s">
        <v>559</v>
      </c>
      <c r="J7" s="549">
        <v>45134</v>
      </c>
      <c r="K7" s="506" t="s">
        <v>437</v>
      </c>
      <c r="L7" s="506">
        <v>13</v>
      </c>
      <c r="M7" s="506">
        <v>4.8</v>
      </c>
    </row>
    <row r="8" spans="1:13" s="12" customFormat="1" ht="104.25" customHeight="1" thickBot="1" x14ac:dyDescent="0.3">
      <c r="A8" s="716">
        <v>3</v>
      </c>
      <c r="B8" s="716" t="s">
        <v>317</v>
      </c>
      <c r="C8" s="716" t="s">
        <v>318</v>
      </c>
      <c r="D8" s="716" t="s">
        <v>71</v>
      </c>
      <c r="E8" s="716" t="s">
        <v>89</v>
      </c>
      <c r="F8" s="717">
        <v>6</v>
      </c>
      <c r="G8" s="718"/>
      <c r="H8" s="718"/>
      <c r="I8" s="718"/>
      <c r="J8" s="718"/>
      <c r="K8" s="718"/>
      <c r="L8" s="718"/>
      <c r="M8" s="718"/>
    </row>
    <row r="9" spans="1:13" s="12" customFormat="1" ht="103.5" customHeight="1" thickBot="1" x14ac:dyDescent="0.3">
      <c r="A9" s="716">
        <v>4</v>
      </c>
      <c r="B9" s="716" t="s">
        <v>319</v>
      </c>
      <c r="C9" s="716" t="s">
        <v>320</v>
      </c>
      <c r="D9" s="716" t="s">
        <v>71</v>
      </c>
      <c r="E9" s="716" t="s">
        <v>129</v>
      </c>
      <c r="F9" s="717">
        <v>11</v>
      </c>
      <c r="G9" s="718"/>
      <c r="H9" s="718"/>
      <c r="I9" s="718"/>
      <c r="J9" s="718"/>
      <c r="K9" s="718"/>
      <c r="L9" s="718"/>
      <c r="M9" s="718"/>
    </row>
    <row r="10" spans="1:13" s="12" customFormat="1" ht="103.5" customHeight="1" thickBot="1" x14ac:dyDescent="0.3">
      <c r="A10" s="14">
        <v>5</v>
      </c>
      <c r="B10" s="14" t="s">
        <v>321</v>
      </c>
      <c r="C10" s="14" t="s">
        <v>505</v>
      </c>
      <c r="D10" s="14" t="s">
        <v>253</v>
      </c>
      <c r="E10" s="14" t="s">
        <v>130</v>
      </c>
      <c r="F10" s="439">
        <v>6</v>
      </c>
      <c r="G10" s="549">
        <v>45040</v>
      </c>
      <c r="H10" s="506" t="s">
        <v>474</v>
      </c>
      <c r="I10" s="506" t="s">
        <v>506</v>
      </c>
      <c r="J10" s="549">
        <v>45096</v>
      </c>
      <c r="K10" s="506" t="s">
        <v>437</v>
      </c>
      <c r="L10" s="506">
        <v>7.4</v>
      </c>
      <c r="M10" s="506">
        <v>3.9</v>
      </c>
    </row>
    <row r="11" spans="1:13" ht="15.75" x14ac:dyDescent="0.25">
      <c r="A11" s="595"/>
      <c r="B11" s="596"/>
      <c r="C11" s="596"/>
      <c r="D11" s="597"/>
      <c r="E11" s="32"/>
      <c r="F11" s="44">
        <f>SUM(F6:F10)</f>
        <v>35</v>
      </c>
      <c r="G11" s="33"/>
      <c r="H11" s="34"/>
      <c r="I11" s="34"/>
      <c r="J11" s="34"/>
      <c r="K11" s="34"/>
      <c r="L11" s="44">
        <f>SUM(L6:L10)</f>
        <v>25.9</v>
      </c>
      <c r="M11" s="44">
        <f>SUM(M6:M10)</f>
        <v>12.6</v>
      </c>
    </row>
    <row r="12" spans="1:13" ht="16.5" thickBot="1" x14ac:dyDescent="0.3">
      <c r="A12" s="598" t="s">
        <v>16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600"/>
    </row>
    <row r="13" spans="1:13" s="19" customFormat="1" ht="18" customHeight="1" thickBot="1" x14ac:dyDescent="0.3">
      <c r="A13" s="14"/>
      <c r="B13" s="439"/>
      <c r="C13" s="440"/>
      <c r="D13" s="440"/>
      <c r="E13" s="439"/>
      <c r="F13" s="28"/>
      <c r="G13" s="131"/>
      <c r="H13" s="17"/>
      <c r="I13" s="17"/>
      <c r="J13" s="18"/>
      <c r="K13" s="17"/>
      <c r="L13" s="17"/>
      <c r="M13" s="17"/>
    </row>
    <row r="14" spans="1:13" s="19" customFormat="1" ht="16.5" customHeight="1" thickBot="1" x14ac:dyDescent="0.3">
      <c r="A14" s="592" t="s">
        <v>15</v>
      </c>
      <c r="B14" s="593"/>
      <c r="C14" s="593"/>
      <c r="D14" s="593"/>
      <c r="E14" s="593"/>
      <c r="F14" s="42">
        <f>SUM(F13:F13)</f>
        <v>0</v>
      </c>
      <c r="G14" s="21"/>
      <c r="H14" s="20"/>
      <c r="I14" s="20"/>
      <c r="J14" s="21"/>
      <c r="K14" s="20"/>
      <c r="L14" s="42">
        <f>SUM(L13:L13)</f>
        <v>0</v>
      </c>
      <c r="M14" s="42">
        <f>SUM(M13:M13)</f>
        <v>0</v>
      </c>
    </row>
    <row r="15" spans="1:13" s="19" customFormat="1" ht="16.5" thickBot="1" x14ac:dyDescent="0.3">
      <c r="A15" s="594" t="s">
        <v>18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</row>
    <row r="16" spans="1:13" s="19" customFormat="1" ht="17.25" customHeight="1" thickBot="1" x14ac:dyDescent="0.3">
      <c r="A16" s="337"/>
      <c r="B16" s="139"/>
      <c r="C16" s="140"/>
      <c r="D16" s="136"/>
      <c r="E16" s="61"/>
      <c r="F16" s="62"/>
      <c r="G16" s="45"/>
      <c r="H16" s="16"/>
      <c r="I16" s="16"/>
      <c r="J16" s="45"/>
      <c r="K16" s="16"/>
      <c r="L16" s="16"/>
      <c r="M16" s="16"/>
    </row>
    <row r="17" spans="1:13" s="19" customFormat="1" ht="15.75" x14ac:dyDescent="0.25">
      <c r="A17" s="612" t="s">
        <v>15</v>
      </c>
      <c r="B17" s="613"/>
      <c r="C17" s="613"/>
      <c r="D17" s="614"/>
      <c r="E17" s="22"/>
      <c r="F17" s="540">
        <f>SUM(F16:F16)</f>
        <v>0</v>
      </c>
      <c r="G17" s="46"/>
      <c r="H17" s="47"/>
      <c r="I17" s="47"/>
      <c r="J17" s="46"/>
      <c r="K17" s="47"/>
      <c r="L17" s="39">
        <f>SUM(L16:L16)</f>
        <v>0</v>
      </c>
      <c r="M17" s="39">
        <f>SUM(M16:M16)</f>
        <v>0</v>
      </c>
    </row>
    <row r="18" spans="1:13" ht="18.75" x14ac:dyDescent="0.3">
      <c r="F18" s="541">
        <f>F17+F14+F11</f>
        <v>35</v>
      </c>
      <c r="G18" s="41"/>
      <c r="H18" s="41"/>
      <c r="I18" s="41"/>
      <c r="J18" s="41"/>
      <c r="K18" s="41"/>
      <c r="L18" s="40">
        <f>L11+L14+L17</f>
        <v>25.9</v>
      </c>
      <c r="M18" s="40">
        <f>M11+M14+M17</f>
        <v>12.6</v>
      </c>
    </row>
    <row r="22" spans="1:13" x14ac:dyDescent="0.25">
      <c r="J22" s="24"/>
    </row>
  </sheetData>
  <mergeCells count="7">
    <mergeCell ref="A17:D17"/>
    <mergeCell ref="A1:K1"/>
    <mergeCell ref="A3:M3"/>
    <mergeCell ref="A11:D11"/>
    <mergeCell ref="A12:M12"/>
    <mergeCell ref="A14:E14"/>
    <mergeCell ref="A15:M15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opLeftCell="A10" zoomScaleNormal="100" workbookViewId="0">
      <selection activeCell="M12" sqref="M12"/>
    </sheetView>
  </sheetViews>
  <sheetFormatPr defaultColWidth="9.140625" defaultRowHeight="15" x14ac:dyDescent="0.25"/>
  <cols>
    <col min="1" max="1" width="5.42578125" style="296" customWidth="1"/>
    <col min="2" max="2" width="22.5703125" style="472" customWidth="1"/>
    <col min="3" max="3" width="35.5703125" style="198" customWidth="1"/>
    <col min="4" max="4" width="14.85546875" style="297" customWidth="1"/>
    <col min="5" max="5" width="10.5703125" style="158" customWidth="1"/>
    <col min="6" max="6" width="8.85546875" style="296" customWidth="1"/>
    <col min="7" max="7" width="15.28515625" style="318" customWidth="1"/>
    <col min="8" max="8" width="20" style="158" customWidth="1"/>
    <col min="9" max="9" width="14.140625" style="158" customWidth="1"/>
    <col min="10" max="10" width="12.140625" style="158" customWidth="1"/>
    <col min="11" max="11" width="14.7109375" style="158" customWidth="1"/>
    <col min="12" max="13" width="10.5703125" style="484" customWidth="1"/>
    <col min="14" max="16384" width="9.140625" style="158"/>
  </cols>
  <sheetData>
    <row r="1" spans="1:13" ht="30.75" customHeight="1" x14ac:dyDescent="0.35">
      <c r="A1" s="604" t="s">
        <v>0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</row>
    <row r="2" spans="1:13" ht="12.75" customHeight="1" x14ac:dyDescent="0.4">
      <c r="A2" s="294"/>
      <c r="B2" s="470"/>
      <c r="C2" s="182"/>
      <c r="D2" s="290"/>
      <c r="E2" s="182"/>
      <c r="F2" s="294"/>
      <c r="G2" s="315"/>
      <c r="H2" s="182"/>
      <c r="I2" s="182"/>
      <c r="J2" s="182"/>
      <c r="K2" s="182"/>
    </row>
    <row r="3" spans="1:13" ht="26.25" x14ac:dyDescent="0.4">
      <c r="A3" s="605" t="s">
        <v>200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</row>
    <row r="4" spans="1:13" s="454" customFormat="1" ht="6.75" customHeight="1" thickBot="1" x14ac:dyDescent="0.3">
      <c r="A4" s="451"/>
      <c r="B4" s="471"/>
      <c r="C4" s="455"/>
      <c r="D4" s="455"/>
      <c r="E4" s="455"/>
      <c r="F4" s="452"/>
      <c r="G4" s="453"/>
      <c r="L4" s="485"/>
      <c r="M4" s="485"/>
    </row>
    <row r="5" spans="1:13" s="454" customFormat="1" ht="32.25" thickBot="1" x14ac:dyDescent="0.3">
      <c r="A5" s="374" t="s">
        <v>2</v>
      </c>
      <c r="B5" s="465" t="s">
        <v>3</v>
      </c>
      <c r="C5" s="375" t="s">
        <v>4</v>
      </c>
      <c r="D5" s="375" t="s">
        <v>5</v>
      </c>
      <c r="E5" s="375" t="s">
        <v>6</v>
      </c>
      <c r="F5" s="375" t="s">
        <v>7</v>
      </c>
      <c r="G5" s="448" t="s">
        <v>8</v>
      </c>
      <c r="H5" s="375" t="s">
        <v>9</v>
      </c>
      <c r="I5" s="375" t="s">
        <v>10</v>
      </c>
      <c r="J5" s="375" t="s">
        <v>11</v>
      </c>
      <c r="K5" s="375" t="s">
        <v>12</v>
      </c>
      <c r="L5" s="486" t="s">
        <v>13</v>
      </c>
      <c r="M5" s="486" t="s">
        <v>14</v>
      </c>
    </row>
    <row r="6" spans="1:13" s="454" customFormat="1" ht="63.75" customHeight="1" thickBot="1" x14ac:dyDescent="0.3">
      <c r="A6" s="351">
        <v>1</v>
      </c>
      <c r="B6" s="499" t="s">
        <v>206</v>
      </c>
      <c r="C6" s="499" t="s">
        <v>207</v>
      </c>
      <c r="D6" s="14" t="s">
        <v>71</v>
      </c>
      <c r="E6" s="14" t="s">
        <v>131</v>
      </c>
      <c r="F6" s="358">
        <v>7</v>
      </c>
      <c r="G6" s="352">
        <v>45222</v>
      </c>
      <c r="H6" s="378" t="s">
        <v>633</v>
      </c>
      <c r="I6" s="379" t="s">
        <v>655</v>
      </c>
      <c r="J6" s="379">
        <v>45328</v>
      </c>
      <c r="K6" s="378" t="s">
        <v>437</v>
      </c>
      <c r="L6" s="487">
        <v>7.8</v>
      </c>
      <c r="M6" s="487">
        <v>5.3</v>
      </c>
    </row>
    <row r="7" spans="1:13" s="454" customFormat="1" ht="63.75" customHeight="1" thickBot="1" x14ac:dyDescent="0.3">
      <c r="A7" s="351">
        <v>2</v>
      </c>
      <c r="B7" s="499" t="s">
        <v>208</v>
      </c>
      <c r="C7" s="499" t="s">
        <v>209</v>
      </c>
      <c r="D7" s="14" t="s">
        <v>59</v>
      </c>
      <c r="E7" s="14" t="s">
        <v>132</v>
      </c>
      <c r="F7" s="358">
        <v>7</v>
      </c>
      <c r="G7" s="352">
        <v>45219</v>
      </c>
      <c r="H7" s="378" t="s">
        <v>630</v>
      </c>
      <c r="I7" s="378" t="s">
        <v>732</v>
      </c>
      <c r="J7" s="379">
        <v>45328</v>
      </c>
      <c r="K7" s="378" t="s">
        <v>437</v>
      </c>
      <c r="L7" s="487">
        <v>7.4</v>
      </c>
      <c r="M7" s="487">
        <v>5.3</v>
      </c>
    </row>
    <row r="8" spans="1:13" s="454" customFormat="1" ht="63.75" customHeight="1" thickBot="1" x14ac:dyDescent="0.3">
      <c r="A8" s="376">
        <v>3</v>
      </c>
      <c r="B8" s="499" t="s">
        <v>210</v>
      </c>
      <c r="C8" s="499" t="s">
        <v>211</v>
      </c>
      <c r="D8" s="14" t="s">
        <v>59</v>
      </c>
      <c r="E8" s="14" t="s">
        <v>133</v>
      </c>
      <c r="F8" s="358">
        <v>8</v>
      </c>
      <c r="G8" s="352">
        <v>45251</v>
      </c>
      <c r="H8" s="378" t="s">
        <v>656</v>
      </c>
      <c r="I8" s="378" t="s">
        <v>657</v>
      </c>
      <c r="J8" s="379">
        <v>45309</v>
      </c>
      <c r="K8" s="378" t="s">
        <v>437</v>
      </c>
      <c r="L8" s="487">
        <v>9</v>
      </c>
      <c r="M8" s="487">
        <v>7.4</v>
      </c>
    </row>
    <row r="9" spans="1:13" s="454" customFormat="1" ht="63.75" customHeight="1" thickBot="1" x14ac:dyDescent="0.3">
      <c r="A9" s="376">
        <v>4</v>
      </c>
      <c r="B9" s="499" t="s">
        <v>212</v>
      </c>
      <c r="C9" s="499" t="s">
        <v>213</v>
      </c>
      <c r="D9" s="14" t="s">
        <v>71</v>
      </c>
      <c r="E9" s="14" t="s">
        <v>126</v>
      </c>
      <c r="F9" s="358">
        <v>7</v>
      </c>
      <c r="G9" s="352">
        <v>45005</v>
      </c>
      <c r="H9" s="378" t="s">
        <v>452</v>
      </c>
      <c r="I9" s="378" t="s">
        <v>511</v>
      </c>
      <c r="J9" s="379">
        <v>45098</v>
      </c>
      <c r="K9" s="378" t="s">
        <v>437</v>
      </c>
      <c r="L9" s="487">
        <v>9</v>
      </c>
      <c r="M9" s="487">
        <v>5.5</v>
      </c>
    </row>
    <row r="10" spans="1:13" s="454" customFormat="1" ht="63.75" customHeight="1" thickBot="1" x14ac:dyDescent="0.3">
      <c r="A10" s="351">
        <v>5</v>
      </c>
      <c r="B10" s="499" t="s">
        <v>214</v>
      </c>
      <c r="C10" s="499" t="s">
        <v>215</v>
      </c>
      <c r="D10" s="14" t="s">
        <v>71</v>
      </c>
      <c r="E10" s="14" t="s">
        <v>153</v>
      </c>
      <c r="F10" s="358">
        <v>7</v>
      </c>
      <c r="G10" s="352">
        <v>45162</v>
      </c>
      <c r="H10" s="351" t="s">
        <v>581</v>
      </c>
      <c r="I10" s="351" t="s">
        <v>598</v>
      </c>
      <c r="J10" s="352">
        <v>45203</v>
      </c>
      <c r="K10" s="351" t="s">
        <v>437</v>
      </c>
      <c r="L10" s="488">
        <v>8.1999999999999993</v>
      </c>
      <c r="M10" s="488">
        <v>5.5</v>
      </c>
    </row>
    <row r="11" spans="1:13" s="454" customFormat="1" ht="63.75" customHeight="1" thickBot="1" x14ac:dyDescent="0.3">
      <c r="A11" s="351">
        <v>6</v>
      </c>
      <c r="B11" s="499" t="s">
        <v>216</v>
      </c>
      <c r="C11" s="499" t="s">
        <v>217</v>
      </c>
      <c r="D11" s="14" t="s">
        <v>59</v>
      </c>
      <c r="E11" s="14" t="s">
        <v>154</v>
      </c>
      <c r="F11" s="358">
        <v>7</v>
      </c>
      <c r="G11" s="352">
        <v>45282</v>
      </c>
      <c r="H11" s="351" t="s">
        <v>706</v>
      </c>
      <c r="I11" s="351" t="s">
        <v>713</v>
      </c>
      <c r="J11" s="352">
        <v>45355</v>
      </c>
      <c r="K11" s="351" t="s">
        <v>437</v>
      </c>
      <c r="L11" s="488">
        <v>8.5</v>
      </c>
      <c r="M11" s="488">
        <v>6.6</v>
      </c>
    </row>
    <row r="12" spans="1:13" s="454" customFormat="1" ht="63.75" customHeight="1" thickBot="1" x14ac:dyDescent="0.3">
      <c r="A12" s="351">
        <v>7</v>
      </c>
      <c r="B12" s="499" t="s">
        <v>218</v>
      </c>
      <c r="C12" s="499" t="s">
        <v>219</v>
      </c>
      <c r="D12" s="14" t="s">
        <v>59</v>
      </c>
      <c r="E12" s="14" t="s">
        <v>155</v>
      </c>
      <c r="F12" s="358">
        <v>7</v>
      </c>
      <c r="G12" s="449">
        <v>45187</v>
      </c>
      <c r="H12" s="351" t="s">
        <v>609</v>
      </c>
      <c r="I12" s="351" t="s">
        <v>733</v>
      </c>
      <c r="J12" s="352">
        <v>45278</v>
      </c>
      <c r="K12" s="351" t="s">
        <v>437</v>
      </c>
      <c r="L12" s="488">
        <v>8.1999999999999993</v>
      </c>
      <c r="M12" s="488">
        <v>6</v>
      </c>
    </row>
    <row r="13" spans="1:13" s="454" customFormat="1" ht="16.5" thickBot="1" x14ac:dyDescent="0.3">
      <c r="A13" s="618" t="s">
        <v>15</v>
      </c>
      <c r="B13" s="619"/>
      <c r="C13" s="619"/>
      <c r="D13" s="620"/>
      <c r="E13" s="516"/>
      <c r="F13" s="517">
        <f>SUM(F6:F12)</f>
        <v>50</v>
      </c>
      <c r="G13" s="518"/>
      <c r="H13" s="516"/>
      <c r="I13" s="516"/>
      <c r="J13" s="516"/>
      <c r="K13" s="516"/>
      <c r="L13" s="519">
        <f>SUM(L6:L12)</f>
        <v>58.100000000000009</v>
      </c>
      <c r="M13" s="519">
        <f>SUM(M6:M12)</f>
        <v>41.6</v>
      </c>
    </row>
    <row r="14" spans="1:13" s="454" customFormat="1" ht="16.5" thickBot="1" x14ac:dyDescent="0.3">
      <c r="A14" s="622" t="s">
        <v>16</v>
      </c>
      <c r="B14" s="623"/>
      <c r="C14" s="623"/>
      <c r="D14" s="623"/>
      <c r="E14" s="623"/>
      <c r="F14" s="623"/>
      <c r="G14" s="623"/>
      <c r="H14" s="623"/>
      <c r="I14" s="623"/>
      <c r="J14" s="623"/>
      <c r="K14" s="623"/>
      <c r="L14" s="623"/>
      <c r="M14" s="624"/>
    </row>
    <row r="15" spans="1:13" s="454" customFormat="1" ht="16.5" thickBot="1" x14ac:dyDescent="0.3">
      <c r="A15" s="520"/>
      <c r="B15" s="520"/>
      <c r="C15" s="520"/>
      <c r="D15" s="520"/>
      <c r="E15" s="520"/>
      <c r="F15" s="521"/>
      <c r="G15" s="522"/>
      <c r="H15" s="520"/>
      <c r="I15" s="520"/>
      <c r="J15" s="520"/>
      <c r="K15" s="520"/>
      <c r="L15" s="523"/>
      <c r="M15" s="523"/>
    </row>
    <row r="16" spans="1:13" s="454" customFormat="1" ht="16.5" thickBot="1" x14ac:dyDescent="0.3">
      <c r="A16" s="520"/>
      <c r="B16" s="520"/>
      <c r="C16" s="520"/>
      <c r="D16" s="520"/>
      <c r="E16" s="520"/>
      <c r="F16" s="521">
        <f>SUM(F15)</f>
        <v>0</v>
      </c>
      <c r="G16" s="522"/>
      <c r="H16" s="520"/>
      <c r="I16" s="520"/>
      <c r="J16" s="520"/>
      <c r="K16" s="520"/>
      <c r="L16" s="523">
        <f>SUM(L15)</f>
        <v>0</v>
      </c>
      <c r="M16" s="523">
        <f>SUM(M15)</f>
        <v>0</v>
      </c>
    </row>
    <row r="17" spans="1:13" s="456" customFormat="1" ht="16.5" thickBot="1" x14ac:dyDescent="0.3">
      <c r="A17" s="621" t="s">
        <v>18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</row>
    <row r="18" spans="1:13" s="456" customFormat="1" ht="84.75" customHeight="1" thickBot="1" x14ac:dyDescent="0.3">
      <c r="A18" s="351">
        <v>22</v>
      </c>
      <c r="B18" s="14" t="s">
        <v>220</v>
      </c>
      <c r="C18" s="14" t="s">
        <v>408</v>
      </c>
      <c r="D18" s="14" t="s">
        <v>77</v>
      </c>
      <c r="E18" s="14" t="s">
        <v>185</v>
      </c>
      <c r="F18" s="391">
        <v>10</v>
      </c>
      <c r="G18" s="450">
        <v>45279</v>
      </c>
      <c r="H18" s="376" t="s">
        <v>734</v>
      </c>
      <c r="I18" s="376" t="s">
        <v>735</v>
      </c>
      <c r="J18" s="450">
        <v>45350</v>
      </c>
      <c r="K18" s="376" t="s">
        <v>437</v>
      </c>
      <c r="L18" s="489">
        <v>12</v>
      </c>
      <c r="M18" s="489">
        <v>10</v>
      </c>
    </row>
    <row r="19" spans="1:13" s="163" customFormat="1" ht="15.75" x14ac:dyDescent="0.25">
      <c r="A19" s="615" t="s">
        <v>15</v>
      </c>
      <c r="B19" s="616"/>
      <c r="C19" s="616"/>
      <c r="D19" s="617"/>
      <c r="E19" s="194"/>
      <c r="F19" s="298">
        <f>SUM(F18:F18)</f>
        <v>10</v>
      </c>
      <c r="G19" s="316"/>
      <c r="H19" s="197"/>
      <c r="I19" s="197"/>
      <c r="J19" s="196"/>
      <c r="K19" s="197"/>
      <c r="L19" s="490">
        <f>SUM(L18:L18)</f>
        <v>12</v>
      </c>
      <c r="M19" s="490">
        <f>SUM(M18:M18)</f>
        <v>10</v>
      </c>
    </row>
    <row r="20" spans="1:13" ht="18.75" x14ac:dyDescent="0.3">
      <c r="F20" s="299">
        <f>F19+F13+F16</f>
        <v>60</v>
      </c>
      <c r="G20" s="317"/>
      <c r="H20" s="200"/>
      <c r="I20" s="200"/>
      <c r="J20" s="200"/>
      <c r="K20" s="200"/>
      <c r="L20" s="491">
        <f>L13+L19+L16</f>
        <v>70.100000000000009</v>
      </c>
      <c r="M20" s="491">
        <f>M13+M19+M16</f>
        <v>51.6</v>
      </c>
    </row>
    <row r="24" spans="1:13" x14ac:dyDescent="0.25">
      <c r="J24" s="201"/>
    </row>
  </sheetData>
  <mergeCells count="6">
    <mergeCell ref="A19:D19"/>
    <mergeCell ref="A1:K1"/>
    <mergeCell ref="A3:M3"/>
    <mergeCell ref="A13:D13"/>
    <mergeCell ref="A17:M17"/>
    <mergeCell ref="A14:M14"/>
  </mergeCells>
  <pageMargins left="0.82677165354330717" right="0.19685039370078741" top="0.74803149606299213" bottom="0.74803149606299213" header="0.31496062992125984" footer="0.31496062992125984"/>
  <pageSetup paperSize="8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xSplit="6" ySplit="5" topLeftCell="G6" activePane="bottomRight" state="frozen"/>
      <selection activeCell="C8" sqref="C8"/>
      <selection pane="topRight" activeCell="C8" sqref="C8"/>
      <selection pane="bottomLeft" activeCell="C8" sqref="C8"/>
      <selection pane="bottomRight" activeCell="C8" sqref="C8"/>
    </sheetView>
  </sheetViews>
  <sheetFormatPr defaultColWidth="9.140625" defaultRowHeight="15" x14ac:dyDescent="0.25"/>
  <cols>
    <col min="1" max="1" width="5.42578125" style="338" customWidth="1"/>
    <col min="2" max="2" width="20.42578125" style="480" customWidth="1"/>
    <col min="3" max="3" width="32.140625" style="363" customWidth="1"/>
    <col min="4" max="4" width="14.85546875" style="338" customWidth="1"/>
    <col min="5" max="5" width="8.85546875" style="338" customWidth="1"/>
    <col min="6" max="6" width="10.7109375" style="338" customWidth="1"/>
    <col min="7" max="7" width="15.28515625" style="345" customWidth="1"/>
    <col min="8" max="8" width="18.140625" style="338" customWidth="1"/>
    <col min="9" max="9" width="18" style="338" customWidth="1"/>
    <col min="10" max="10" width="12.42578125" style="338" customWidth="1"/>
    <col min="11" max="11" width="14.7109375" style="338" customWidth="1"/>
    <col min="12" max="13" width="10.5703125" style="338" customWidth="1"/>
    <col min="14" max="16384" width="9.140625" style="338"/>
  </cols>
  <sheetData>
    <row r="1" spans="1:13" ht="25.5" x14ac:dyDescent="0.35">
      <c r="A1" s="631" t="s">
        <v>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3" ht="25.5" x14ac:dyDescent="0.35">
      <c r="A2" s="339"/>
      <c r="B2" s="479"/>
      <c r="C2" s="339"/>
      <c r="D2" s="339"/>
      <c r="E2" s="339"/>
      <c r="F2" s="339"/>
      <c r="G2" s="340"/>
      <c r="H2" s="339"/>
      <c r="I2" s="339"/>
      <c r="J2" s="339"/>
      <c r="K2" s="339"/>
    </row>
    <row r="3" spans="1:13" ht="25.5" x14ac:dyDescent="0.35">
      <c r="A3" s="339"/>
      <c r="B3" s="479"/>
      <c r="C3" s="341" t="s">
        <v>1</v>
      </c>
      <c r="D3" s="339"/>
      <c r="E3" s="339"/>
      <c r="F3" s="339"/>
      <c r="G3" s="340"/>
      <c r="H3" s="339"/>
      <c r="I3" s="339"/>
      <c r="J3" s="339"/>
      <c r="K3" s="339"/>
    </row>
    <row r="4" spans="1:13" ht="15.75" thickBot="1" x14ac:dyDescent="0.3">
      <c r="A4" s="342"/>
      <c r="C4" s="343"/>
      <c r="D4" s="343"/>
      <c r="E4" s="343"/>
      <c r="F4" s="344"/>
    </row>
    <row r="5" spans="1:13" s="349" customFormat="1" ht="45.75" customHeight="1" thickBot="1" x14ac:dyDescent="0.3">
      <c r="A5" s="346" t="s">
        <v>2</v>
      </c>
      <c r="B5" s="347" t="s">
        <v>3</v>
      </c>
      <c r="C5" s="347" t="s">
        <v>4</v>
      </c>
      <c r="D5" s="347" t="s">
        <v>5</v>
      </c>
      <c r="E5" s="347" t="s">
        <v>6</v>
      </c>
      <c r="F5" s="347" t="s">
        <v>7</v>
      </c>
      <c r="G5" s="348" t="s">
        <v>8</v>
      </c>
      <c r="H5" s="347" t="s">
        <v>9</v>
      </c>
      <c r="I5" s="347" t="s">
        <v>10</v>
      </c>
      <c r="J5" s="347" t="s">
        <v>11</v>
      </c>
      <c r="K5" s="347" t="s">
        <v>12</v>
      </c>
      <c r="L5" s="347" t="s">
        <v>13</v>
      </c>
      <c r="M5" s="347" t="s">
        <v>14</v>
      </c>
    </row>
    <row r="6" spans="1:13" s="355" customFormat="1" ht="45" customHeight="1" thickBot="1" x14ac:dyDescent="0.3">
      <c r="A6" s="350">
        <v>1</v>
      </c>
      <c r="B6" s="499" t="s">
        <v>660</v>
      </c>
      <c r="C6" s="499" t="s">
        <v>757</v>
      </c>
      <c r="D6" s="14" t="s">
        <v>59</v>
      </c>
      <c r="E6" s="14" t="s">
        <v>108</v>
      </c>
      <c r="F6" s="351">
        <v>6</v>
      </c>
      <c r="G6" s="352">
        <v>45259</v>
      </c>
      <c r="H6" s="353" t="s">
        <v>712</v>
      </c>
      <c r="I6" s="354" t="s">
        <v>711</v>
      </c>
      <c r="J6" s="354"/>
      <c r="K6" s="353"/>
      <c r="L6" s="353">
        <v>16.5</v>
      </c>
      <c r="M6" s="353">
        <v>14</v>
      </c>
    </row>
    <row r="7" spans="1:13" s="355" customFormat="1" ht="75" customHeight="1" thickBot="1" x14ac:dyDescent="0.3">
      <c r="A7" s="350">
        <v>2</v>
      </c>
      <c r="B7" s="500" t="s">
        <v>203</v>
      </c>
      <c r="C7" s="499" t="s">
        <v>758</v>
      </c>
      <c r="D7" s="14" t="s">
        <v>59</v>
      </c>
      <c r="E7" s="501" t="s">
        <v>109</v>
      </c>
      <c r="F7" s="356">
        <v>8</v>
      </c>
      <c r="G7" s="354">
        <v>45016</v>
      </c>
      <c r="H7" s="353" t="s">
        <v>455</v>
      </c>
      <c r="I7" s="353" t="s">
        <v>490</v>
      </c>
      <c r="J7" s="354">
        <v>45116</v>
      </c>
      <c r="K7" s="353" t="s">
        <v>491</v>
      </c>
      <c r="L7" s="353">
        <v>11.7</v>
      </c>
      <c r="M7" s="353">
        <v>7.7</v>
      </c>
    </row>
    <row r="8" spans="1:13" s="355" customFormat="1" ht="59.25" customHeight="1" thickBot="1" x14ac:dyDescent="0.3">
      <c r="A8" s="350">
        <v>3</v>
      </c>
      <c r="B8" s="499" t="s">
        <v>202</v>
      </c>
      <c r="C8" s="499" t="s">
        <v>201</v>
      </c>
      <c r="D8" s="14" t="s">
        <v>59</v>
      </c>
      <c r="E8" s="14" t="s">
        <v>110</v>
      </c>
      <c r="F8" s="357">
        <v>6</v>
      </c>
      <c r="G8" s="354">
        <v>45259</v>
      </c>
      <c r="H8" s="353" t="s">
        <v>659</v>
      </c>
      <c r="I8" s="353" t="s">
        <v>736</v>
      </c>
      <c r="J8" s="354">
        <v>45342</v>
      </c>
      <c r="K8" s="353" t="s">
        <v>491</v>
      </c>
      <c r="L8" s="353">
        <v>11.3</v>
      </c>
      <c r="M8" s="353">
        <v>8.6999999999999993</v>
      </c>
    </row>
    <row r="9" spans="1:13" s="349" customFormat="1" ht="16.5" thickBot="1" x14ac:dyDescent="0.3">
      <c r="A9" s="632" t="s">
        <v>15</v>
      </c>
      <c r="B9" s="633"/>
      <c r="C9" s="633"/>
      <c r="D9" s="634"/>
      <c r="E9" s="524"/>
      <c r="F9" s="525">
        <f>SUM(F6:F8)</f>
        <v>20</v>
      </c>
      <c r="G9" s="526"/>
      <c r="H9" s="527"/>
      <c r="I9" s="527"/>
      <c r="J9" s="527"/>
      <c r="K9" s="527"/>
      <c r="L9" s="528">
        <f>SUM(L6:L8)</f>
        <v>39.5</v>
      </c>
      <c r="M9" s="528">
        <f>SUM(M6:M8)</f>
        <v>30.4</v>
      </c>
    </row>
    <row r="10" spans="1:13" s="349" customFormat="1" ht="16.5" thickBot="1" x14ac:dyDescent="0.3">
      <c r="A10" s="625" t="s">
        <v>16</v>
      </c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7"/>
    </row>
    <row r="11" spans="1:13" s="349" customFormat="1" ht="16.5" thickBot="1" x14ac:dyDescent="0.3">
      <c r="A11" s="529"/>
      <c r="B11" s="529"/>
      <c r="C11" s="529"/>
      <c r="D11" s="529"/>
      <c r="E11" s="530"/>
      <c r="F11" s="531"/>
      <c r="G11" s="532"/>
      <c r="H11" s="533"/>
      <c r="I11" s="533"/>
      <c r="J11" s="533"/>
      <c r="K11" s="533"/>
      <c r="L11" s="529"/>
      <c r="M11" s="529"/>
    </row>
    <row r="12" spans="1:13" s="349" customFormat="1" ht="16.5" customHeight="1" thickBot="1" x14ac:dyDescent="0.3">
      <c r="A12" s="628" t="s">
        <v>15</v>
      </c>
      <c r="B12" s="629"/>
      <c r="C12" s="629"/>
      <c r="D12" s="630"/>
      <c r="E12" s="530"/>
      <c r="F12" s="531">
        <f>SUM(F11)</f>
        <v>0</v>
      </c>
      <c r="G12" s="532"/>
      <c r="H12" s="533"/>
      <c r="I12" s="533"/>
      <c r="J12" s="533"/>
      <c r="K12" s="533"/>
      <c r="L12" s="529">
        <f>SUM(L11)</f>
        <v>0</v>
      </c>
      <c r="M12" s="529">
        <f>SUM(M11)</f>
        <v>0</v>
      </c>
    </row>
    <row r="13" spans="1:13" s="349" customFormat="1" ht="16.5" thickBot="1" x14ac:dyDescent="0.3">
      <c r="A13" s="625" t="s">
        <v>18</v>
      </c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7"/>
    </row>
    <row r="14" spans="1:13" s="349" customFormat="1" ht="16.5" thickBot="1" x14ac:dyDescent="0.3">
      <c r="A14" s="529"/>
      <c r="B14" s="529"/>
      <c r="C14" s="529"/>
      <c r="D14" s="529"/>
      <c r="E14" s="530"/>
      <c r="F14" s="531"/>
      <c r="G14" s="532"/>
      <c r="H14" s="533"/>
      <c r="I14" s="533"/>
      <c r="J14" s="533"/>
      <c r="K14" s="533"/>
      <c r="L14" s="529"/>
      <c r="M14" s="529"/>
    </row>
    <row r="15" spans="1:13" s="349" customFormat="1" ht="16.5" thickBot="1" x14ac:dyDescent="0.3">
      <c r="A15" s="628"/>
      <c r="B15" s="629"/>
      <c r="C15" s="629"/>
      <c r="D15" s="630"/>
      <c r="E15" s="530"/>
      <c r="F15" s="531">
        <f>SUM(F14)</f>
        <v>0</v>
      </c>
      <c r="G15" s="532"/>
      <c r="H15" s="533"/>
      <c r="I15" s="533"/>
      <c r="J15" s="533"/>
      <c r="K15" s="533"/>
      <c r="L15" s="529">
        <f>SUM(L14)</f>
        <v>0</v>
      </c>
      <c r="M15" s="529">
        <f>SUM(M14)</f>
        <v>0</v>
      </c>
    </row>
    <row r="16" spans="1:13" ht="18.75" x14ac:dyDescent="0.3">
      <c r="F16" s="364">
        <f>F9+F12+F15</f>
        <v>20</v>
      </c>
      <c r="G16" s="365"/>
      <c r="H16" s="366"/>
      <c r="I16" s="366"/>
      <c r="J16" s="366"/>
      <c r="K16" s="366"/>
      <c r="L16" s="364">
        <f>L9+L12+L15</f>
        <v>39.5</v>
      </c>
      <c r="M16" s="364">
        <f>+M12+M15+M9</f>
        <v>30.4</v>
      </c>
    </row>
    <row r="20" spans="10:10" x14ac:dyDescent="0.25">
      <c r="J20" s="367"/>
    </row>
  </sheetData>
  <mergeCells count="6">
    <mergeCell ref="A13:M13"/>
    <mergeCell ref="A12:D12"/>
    <mergeCell ref="A15:D15"/>
    <mergeCell ref="A1:K1"/>
    <mergeCell ref="A9:D9"/>
    <mergeCell ref="A10:M10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8" zoomScaleNormal="100" workbookViewId="0">
      <selection activeCell="A12" sqref="A12:M12"/>
    </sheetView>
  </sheetViews>
  <sheetFormatPr defaultColWidth="9.140625" defaultRowHeight="15" x14ac:dyDescent="0.25"/>
  <cols>
    <col min="1" max="1" width="5.42578125" style="1" customWidth="1"/>
    <col min="2" max="2" width="20.140625" style="1" customWidth="1"/>
    <col min="3" max="3" width="35.5703125" style="23" customWidth="1"/>
    <col min="4" max="4" width="14.5703125" style="244" customWidth="1"/>
    <col min="5" max="6" width="10.7109375" style="1" customWidth="1"/>
    <col min="7" max="7" width="15.28515625" style="1" customWidth="1"/>
    <col min="8" max="9" width="18" style="1" customWidth="1"/>
    <col min="10" max="10" width="12.28515625" style="1" customWidth="1"/>
    <col min="11" max="11" width="14.7109375" style="1" customWidth="1"/>
    <col min="12" max="13" width="10.5703125" style="1" customWidth="1"/>
    <col min="14" max="16384" width="9.140625" style="1"/>
  </cols>
  <sheetData>
    <row r="1" spans="1:13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3" ht="26.25" x14ac:dyDescent="0.4">
      <c r="A2" s="2"/>
      <c r="B2" s="2"/>
      <c r="C2" s="2"/>
      <c r="D2" s="241"/>
      <c r="E2" s="2"/>
      <c r="F2" s="2"/>
      <c r="G2" s="2"/>
      <c r="H2" s="2"/>
      <c r="I2" s="2"/>
      <c r="J2" s="2"/>
      <c r="K2" s="2"/>
    </row>
    <row r="3" spans="1:13" ht="26.25" x14ac:dyDescent="0.4">
      <c r="A3" s="584" t="s">
        <v>51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3" ht="15.75" thickBot="1" x14ac:dyDescent="0.3">
      <c r="A4" s="3"/>
      <c r="C4" s="4"/>
      <c r="D4" s="242"/>
      <c r="E4" s="4"/>
      <c r="F4" s="5"/>
    </row>
    <row r="5" spans="1:13" ht="32.2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3" s="11" customFormat="1" ht="74.25" customHeight="1" thickBot="1" x14ac:dyDescent="0.3">
      <c r="A6" s="27">
        <v>1</v>
      </c>
      <c r="B6" s="14" t="s">
        <v>341</v>
      </c>
      <c r="C6" s="14" t="s">
        <v>542</v>
      </c>
      <c r="D6" s="14" t="s">
        <v>71</v>
      </c>
      <c r="E6" s="14" t="s">
        <v>111</v>
      </c>
      <c r="F6" s="28">
        <v>8</v>
      </c>
      <c r="G6" s="279">
        <v>45048</v>
      </c>
      <c r="H6" s="280" t="s">
        <v>462</v>
      </c>
      <c r="I6" s="281" t="s">
        <v>554</v>
      </c>
      <c r="J6" s="281">
        <v>45086</v>
      </c>
      <c r="K6" s="280" t="s">
        <v>555</v>
      </c>
      <c r="L6" s="280">
        <v>16.899999999999999</v>
      </c>
      <c r="M6" s="280">
        <v>12.4</v>
      </c>
    </row>
    <row r="7" spans="1:13" s="12" customFormat="1" ht="74.25" customHeight="1" thickBot="1" x14ac:dyDescent="0.3">
      <c r="A7" s="230">
        <v>4</v>
      </c>
      <c r="B7" s="66" t="s">
        <v>482</v>
      </c>
      <c r="C7" s="256" t="s">
        <v>483</v>
      </c>
      <c r="D7" s="289" t="s">
        <v>484</v>
      </c>
      <c r="E7" s="289" t="s">
        <v>112</v>
      </c>
      <c r="F7" s="568">
        <v>8</v>
      </c>
      <c r="G7" s="569">
        <v>45082</v>
      </c>
      <c r="H7" s="567" t="s">
        <v>526</v>
      </c>
      <c r="I7" s="31" t="s">
        <v>582</v>
      </c>
      <c r="J7" s="145">
        <v>45188</v>
      </c>
      <c r="K7" s="145" t="s">
        <v>437</v>
      </c>
      <c r="L7" s="233">
        <v>8.8000000000000007</v>
      </c>
      <c r="M7" s="234">
        <v>6.1</v>
      </c>
    </row>
    <row r="8" spans="1:13" s="12" customFormat="1" ht="74.25" customHeight="1" thickBot="1" x14ac:dyDescent="0.3">
      <c r="A8" s="14">
        <v>3</v>
      </c>
      <c r="B8" s="14" t="s">
        <v>20</v>
      </c>
      <c r="C8" s="14" t="s">
        <v>342</v>
      </c>
      <c r="D8" s="14" t="s">
        <v>59</v>
      </c>
      <c r="E8" s="14" t="s">
        <v>113</v>
      </c>
      <c r="F8" s="29">
        <v>6</v>
      </c>
      <c r="G8" s="282">
        <v>45219</v>
      </c>
      <c r="H8" s="283" t="s">
        <v>634</v>
      </c>
      <c r="I8" s="283" t="s">
        <v>669</v>
      </c>
      <c r="J8" s="282">
        <v>45317</v>
      </c>
      <c r="K8" s="283" t="s">
        <v>437</v>
      </c>
      <c r="L8" s="283">
        <v>7.4</v>
      </c>
      <c r="M8" s="283">
        <v>5.4</v>
      </c>
    </row>
    <row r="9" spans="1:13" s="12" customFormat="1" ht="74.25" customHeight="1" thickBot="1" x14ac:dyDescent="0.3">
      <c r="A9" s="14">
        <v>4</v>
      </c>
      <c r="B9" s="14" t="s">
        <v>168</v>
      </c>
      <c r="C9" s="14" t="s">
        <v>343</v>
      </c>
      <c r="D9" s="14" t="s">
        <v>59</v>
      </c>
      <c r="E9" s="14" t="s">
        <v>114</v>
      </c>
      <c r="F9" s="28">
        <v>6</v>
      </c>
      <c r="G9" s="282">
        <v>45124</v>
      </c>
      <c r="H9" s="283" t="s">
        <v>571</v>
      </c>
      <c r="I9" s="283" t="s">
        <v>608</v>
      </c>
      <c r="J9" s="282">
        <v>45212</v>
      </c>
      <c r="K9" s="283" t="s">
        <v>437</v>
      </c>
      <c r="L9" s="283">
        <v>6.5</v>
      </c>
      <c r="M9" s="283">
        <v>5.0999999999999996</v>
      </c>
    </row>
    <row r="10" spans="1:13" s="12" customFormat="1" ht="74.25" customHeight="1" thickBot="1" x14ac:dyDescent="0.3">
      <c r="A10" s="14">
        <v>5</v>
      </c>
      <c r="B10" s="14" t="s">
        <v>344</v>
      </c>
      <c r="C10" s="14" t="s">
        <v>345</v>
      </c>
      <c r="D10" s="14" t="s">
        <v>59</v>
      </c>
      <c r="E10" s="14" t="s">
        <v>115</v>
      </c>
      <c r="F10" s="28">
        <v>6</v>
      </c>
      <c r="G10" s="279">
        <v>45184</v>
      </c>
      <c r="H10" s="283" t="s">
        <v>595</v>
      </c>
      <c r="I10" s="283" t="s">
        <v>665</v>
      </c>
      <c r="J10" s="282">
        <v>45251</v>
      </c>
      <c r="K10" s="283" t="s">
        <v>437</v>
      </c>
      <c r="L10" s="283">
        <v>7.9</v>
      </c>
      <c r="M10" s="331">
        <v>5.2</v>
      </c>
    </row>
    <row r="11" spans="1:13" s="12" customFormat="1" ht="74.25" customHeight="1" thickBot="1" x14ac:dyDescent="0.3">
      <c r="A11" s="14">
        <v>6</v>
      </c>
      <c r="B11" s="14" t="s">
        <v>346</v>
      </c>
      <c r="C11" s="14" t="s">
        <v>347</v>
      </c>
      <c r="D11" s="14" t="s">
        <v>59</v>
      </c>
      <c r="E11" s="14" t="s">
        <v>116</v>
      </c>
      <c r="F11" s="29">
        <v>6</v>
      </c>
      <c r="G11" s="279">
        <v>45278</v>
      </c>
      <c r="H11" s="283" t="s">
        <v>676</v>
      </c>
      <c r="I11" s="283" t="s">
        <v>719</v>
      </c>
      <c r="J11" s="282">
        <v>45336</v>
      </c>
      <c r="K11" s="283" t="s">
        <v>437</v>
      </c>
      <c r="L11" s="283">
        <v>7.1</v>
      </c>
      <c r="M11" s="283">
        <v>4.5999999999999996</v>
      </c>
    </row>
    <row r="12" spans="1:13" s="12" customFormat="1" ht="74.25" customHeight="1" thickBot="1" x14ac:dyDescent="0.3">
      <c r="A12" s="716">
        <v>7</v>
      </c>
      <c r="B12" s="716" t="s">
        <v>672</v>
      </c>
      <c r="C12" s="716" t="s">
        <v>671</v>
      </c>
      <c r="D12" s="716" t="s">
        <v>59</v>
      </c>
      <c r="E12" s="716" t="s">
        <v>117</v>
      </c>
      <c r="F12" s="722">
        <v>6</v>
      </c>
      <c r="G12" s="723">
        <v>45287</v>
      </c>
      <c r="H12" s="724" t="s">
        <v>670</v>
      </c>
      <c r="I12" s="726" t="s">
        <v>686</v>
      </c>
      <c r="J12" s="725"/>
      <c r="K12" s="724"/>
      <c r="L12" s="724"/>
      <c r="M12" s="724"/>
    </row>
    <row r="13" spans="1:13" s="12" customFormat="1" ht="74.25" customHeight="1" thickBot="1" x14ac:dyDescent="0.3">
      <c r="A13" s="27">
        <v>8</v>
      </c>
      <c r="B13" s="14" t="s">
        <v>348</v>
      </c>
      <c r="C13" s="14" t="s">
        <v>349</v>
      </c>
      <c r="D13" s="14" t="s">
        <v>253</v>
      </c>
      <c r="E13" s="14" t="s">
        <v>118</v>
      </c>
      <c r="F13" s="28">
        <v>6</v>
      </c>
      <c r="G13" s="279">
        <v>45253</v>
      </c>
      <c r="H13" s="283" t="s">
        <v>661</v>
      </c>
      <c r="I13" s="283" t="s">
        <v>737</v>
      </c>
      <c r="J13" s="282">
        <v>45346</v>
      </c>
      <c r="K13" s="283" t="s">
        <v>437</v>
      </c>
      <c r="L13" s="283">
        <v>6.4</v>
      </c>
      <c r="M13" s="283">
        <v>5</v>
      </c>
    </row>
    <row r="14" spans="1:13" s="12" customFormat="1" ht="74.25" customHeight="1" thickBot="1" x14ac:dyDescent="0.3">
      <c r="A14" s="27">
        <v>9</v>
      </c>
      <c r="B14" s="14" t="s">
        <v>350</v>
      </c>
      <c r="C14" s="14" t="s">
        <v>351</v>
      </c>
      <c r="D14" s="14" t="s">
        <v>59</v>
      </c>
      <c r="E14" s="14" t="s">
        <v>119</v>
      </c>
      <c r="F14" s="28">
        <v>6</v>
      </c>
      <c r="G14" s="279">
        <v>45233</v>
      </c>
      <c r="H14" s="283" t="s">
        <v>622</v>
      </c>
      <c r="I14" s="283" t="s">
        <v>666</v>
      </c>
      <c r="J14" s="282">
        <v>45652</v>
      </c>
      <c r="K14" s="283" t="s">
        <v>437</v>
      </c>
      <c r="L14" s="283">
        <v>7.2</v>
      </c>
      <c r="M14" s="283">
        <v>5.3</v>
      </c>
    </row>
    <row r="15" spans="1:13" s="12" customFormat="1" ht="74.25" customHeight="1" thickBot="1" x14ac:dyDescent="0.3">
      <c r="A15" s="27">
        <v>10</v>
      </c>
      <c r="B15" s="14" t="s">
        <v>352</v>
      </c>
      <c r="C15" s="14" t="s">
        <v>353</v>
      </c>
      <c r="D15" s="14" t="s">
        <v>59</v>
      </c>
      <c r="E15" s="14" t="s">
        <v>120</v>
      </c>
      <c r="F15" s="28">
        <v>6</v>
      </c>
      <c r="G15" s="279">
        <v>45306</v>
      </c>
      <c r="H15" s="283" t="s">
        <v>707</v>
      </c>
      <c r="I15" s="283" t="s">
        <v>714</v>
      </c>
      <c r="J15" s="282">
        <v>45336</v>
      </c>
      <c r="K15" s="283" t="s">
        <v>437</v>
      </c>
      <c r="L15" s="283">
        <v>7</v>
      </c>
      <c r="M15" s="283">
        <v>5</v>
      </c>
    </row>
    <row r="16" spans="1:13" s="12" customFormat="1" ht="74.25" customHeight="1" thickBot="1" x14ac:dyDescent="0.3">
      <c r="A16" s="27">
        <v>11</v>
      </c>
      <c r="B16" s="14" t="s">
        <v>354</v>
      </c>
      <c r="C16" s="14" t="s">
        <v>355</v>
      </c>
      <c r="D16" s="14" t="s">
        <v>59</v>
      </c>
      <c r="E16" s="14" t="s">
        <v>121</v>
      </c>
      <c r="F16" s="28">
        <v>6</v>
      </c>
      <c r="G16" s="279">
        <v>45163</v>
      </c>
      <c r="H16" s="282" t="s">
        <v>602</v>
      </c>
      <c r="I16" s="283" t="s">
        <v>635</v>
      </c>
      <c r="J16" s="282">
        <v>45257</v>
      </c>
      <c r="K16" s="283" t="s">
        <v>555</v>
      </c>
      <c r="L16" s="283">
        <v>12.9</v>
      </c>
      <c r="M16" s="283">
        <v>7.9</v>
      </c>
    </row>
    <row r="17" spans="1:13" s="12" customFormat="1" ht="74.25" customHeight="1" thickBot="1" x14ac:dyDescent="0.3">
      <c r="A17" s="27">
        <v>12</v>
      </c>
      <c r="B17" s="14" t="s">
        <v>169</v>
      </c>
      <c r="C17" s="14" t="s">
        <v>356</v>
      </c>
      <c r="D17" s="14" t="s">
        <v>59</v>
      </c>
      <c r="E17" s="14" t="s">
        <v>122</v>
      </c>
      <c r="F17" s="28">
        <v>6</v>
      </c>
      <c r="G17" s="279">
        <v>45187</v>
      </c>
      <c r="H17" s="283" t="s">
        <v>464</v>
      </c>
      <c r="I17" s="283" t="s">
        <v>715</v>
      </c>
      <c r="J17" s="282">
        <v>45182</v>
      </c>
      <c r="K17" s="283" t="s">
        <v>437</v>
      </c>
      <c r="L17" s="283">
        <v>6.7</v>
      </c>
      <c r="M17" s="283">
        <v>5</v>
      </c>
    </row>
    <row r="18" spans="1:13" s="12" customFormat="1" ht="74.25" customHeight="1" thickBot="1" x14ac:dyDescent="0.3">
      <c r="A18" s="716">
        <v>13</v>
      </c>
      <c r="B18" s="716" t="s">
        <v>357</v>
      </c>
      <c r="C18" s="716" t="s">
        <v>358</v>
      </c>
      <c r="D18" s="716" t="s">
        <v>59</v>
      </c>
      <c r="E18" s="716" t="s">
        <v>123</v>
      </c>
      <c r="F18" s="722">
        <v>6</v>
      </c>
      <c r="G18" s="723"/>
      <c r="H18" s="724"/>
      <c r="I18" s="724"/>
      <c r="J18" s="725"/>
      <c r="K18" s="724"/>
      <c r="L18" s="724"/>
      <c r="M18" s="724"/>
    </row>
    <row r="19" spans="1:13" s="12" customFormat="1" ht="74.25" customHeight="1" thickBot="1" x14ac:dyDescent="0.3">
      <c r="A19" s="27">
        <v>14</v>
      </c>
      <c r="B19" s="14" t="s">
        <v>359</v>
      </c>
      <c r="C19" s="14" t="s">
        <v>588</v>
      </c>
      <c r="D19" s="14" t="s">
        <v>59</v>
      </c>
      <c r="E19" s="14" t="s">
        <v>124</v>
      </c>
      <c r="F19" s="28">
        <v>6</v>
      </c>
      <c r="G19" s="279">
        <v>45188</v>
      </c>
      <c r="H19" s="283" t="s">
        <v>596</v>
      </c>
      <c r="I19" s="283" t="s">
        <v>716</v>
      </c>
      <c r="J19" s="282">
        <v>45222</v>
      </c>
      <c r="K19" s="283" t="s">
        <v>437</v>
      </c>
      <c r="L19" s="283">
        <v>7.1</v>
      </c>
      <c r="M19" s="283">
        <v>4.7</v>
      </c>
    </row>
    <row r="20" spans="1:13" s="12" customFormat="1" ht="74.25" customHeight="1" thickBot="1" x14ac:dyDescent="0.3">
      <c r="A20" s="27">
        <v>15</v>
      </c>
      <c r="B20" s="14" t="s">
        <v>169</v>
      </c>
      <c r="C20" s="14" t="s">
        <v>360</v>
      </c>
      <c r="D20" s="14" t="s">
        <v>59</v>
      </c>
      <c r="E20" s="14" t="s">
        <v>361</v>
      </c>
      <c r="F20" s="28">
        <v>6</v>
      </c>
      <c r="G20" s="279">
        <v>45219</v>
      </c>
      <c r="H20" s="12" t="s">
        <v>620</v>
      </c>
      <c r="I20" s="283" t="s">
        <v>619</v>
      </c>
      <c r="J20" s="282">
        <v>45240</v>
      </c>
      <c r="K20" s="283" t="s">
        <v>437</v>
      </c>
      <c r="L20" s="283">
        <v>5.5</v>
      </c>
      <c r="M20" s="283">
        <v>4.5</v>
      </c>
    </row>
    <row r="21" spans="1:13" s="12" customFormat="1" ht="74.25" customHeight="1" thickBot="1" x14ac:dyDescent="0.3">
      <c r="A21" s="27">
        <v>16</v>
      </c>
      <c r="B21" s="14" t="s">
        <v>362</v>
      </c>
      <c r="C21" s="14" t="s">
        <v>363</v>
      </c>
      <c r="D21" s="14" t="s">
        <v>59</v>
      </c>
      <c r="E21" s="14" t="s">
        <v>125</v>
      </c>
      <c r="F21" s="28">
        <v>6</v>
      </c>
      <c r="G21" s="279">
        <v>45124</v>
      </c>
      <c r="H21" s="283" t="s">
        <v>585</v>
      </c>
      <c r="I21" s="283" t="s">
        <v>614</v>
      </c>
      <c r="J21" s="282">
        <v>45229</v>
      </c>
      <c r="K21" s="283" t="s">
        <v>437</v>
      </c>
      <c r="L21" s="283">
        <v>7.7</v>
      </c>
      <c r="M21" s="283">
        <v>4.2</v>
      </c>
    </row>
    <row r="22" spans="1:13" s="12" customFormat="1" ht="74.25" customHeight="1" thickBot="1" x14ac:dyDescent="0.3">
      <c r="A22" s="27">
        <v>17</v>
      </c>
      <c r="B22" s="14" t="s">
        <v>364</v>
      </c>
      <c r="C22" s="14" t="s">
        <v>365</v>
      </c>
      <c r="D22" s="14" t="s">
        <v>59</v>
      </c>
      <c r="E22" s="14" t="s">
        <v>60</v>
      </c>
      <c r="F22" s="28">
        <v>6</v>
      </c>
      <c r="G22" s="279">
        <v>45120</v>
      </c>
      <c r="H22" s="283" t="s">
        <v>570</v>
      </c>
      <c r="I22" s="283" t="s">
        <v>717</v>
      </c>
      <c r="J22" s="282">
        <v>45188</v>
      </c>
      <c r="K22" s="283" t="s">
        <v>437</v>
      </c>
      <c r="L22" s="283">
        <v>7.6</v>
      </c>
      <c r="M22" s="283">
        <v>5.5</v>
      </c>
    </row>
    <row r="23" spans="1:13" s="12" customFormat="1" ht="74.25" customHeight="1" thickBot="1" x14ac:dyDescent="0.3">
      <c r="A23" s="27">
        <v>18</v>
      </c>
      <c r="B23" s="14" t="s">
        <v>366</v>
      </c>
      <c r="C23" s="14" t="s">
        <v>367</v>
      </c>
      <c r="D23" s="14" t="s">
        <v>59</v>
      </c>
      <c r="E23" s="14" t="s">
        <v>61</v>
      </c>
      <c r="F23" s="28">
        <v>6</v>
      </c>
      <c r="G23" s="279">
        <v>45232</v>
      </c>
      <c r="H23" s="283" t="s">
        <v>643</v>
      </c>
      <c r="I23" s="283" t="s">
        <v>718</v>
      </c>
      <c r="J23" s="282">
        <v>44973</v>
      </c>
      <c r="K23" s="283" t="s">
        <v>437</v>
      </c>
      <c r="L23" s="283">
        <v>9.6</v>
      </c>
      <c r="M23" s="283">
        <v>6.6</v>
      </c>
    </row>
    <row r="24" spans="1:13" s="12" customFormat="1" ht="16.5" thickBot="1" x14ac:dyDescent="0.3">
      <c r="A24" s="461"/>
      <c r="B24" s="137"/>
      <c r="C24" s="138"/>
      <c r="D24" s="138"/>
      <c r="E24" s="461"/>
      <c r="F24" s="59"/>
      <c r="G24" s="130"/>
      <c r="H24" s="15"/>
      <c r="I24" s="15"/>
      <c r="J24" s="36"/>
      <c r="K24" s="15"/>
      <c r="L24" s="15"/>
      <c r="M24" s="15"/>
    </row>
    <row r="25" spans="1:13" ht="15.75" x14ac:dyDescent="0.25">
      <c r="A25" s="595" t="s">
        <v>15</v>
      </c>
      <c r="B25" s="596"/>
      <c r="C25" s="596"/>
      <c r="D25" s="597"/>
      <c r="E25" s="32"/>
      <c r="F25" s="44">
        <f>SUM(F6:F23)</f>
        <v>112</v>
      </c>
      <c r="G25" s="33"/>
      <c r="H25" s="34"/>
      <c r="I25" s="34"/>
      <c r="J25" s="34"/>
      <c r="K25" s="34"/>
      <c r="L25" s="44">
        <f>SUM(L6:L24)</f>
        <v>132.30000000000001</v>
      </c>
      <c r="M25" s="44">
        <f>SUM(M6:M24)</f>
        <v>92.5</v>
      </c>
    </row>
    <row r="26" spans="1:13" ht="16.5" thickBot="1" x14ac:dyDescent="0.3">
      <c r="A26" s="598" t="s">
        <v>16</v>
      </c>
      <c r="B26" s="599"/>
      <c r="C26" s="599"/>
      <c r="D26" s="599"/>
      <c r="E26" s="599"/>
      <c r="F26" s="599"/>
      <c r="G26" s="599"/>
      <c r="H26" s="599"/>
      <c r="I26" s="599"/>
      <c r="J26" s="599"/>
      <c r="K26" s="599"/>
      <c r="L26" s="599"/>
      <c r="M26" s="600"/>
    </row>
    <row r="27" spans="1:13" s="19" customFormat="1" ht="12" customHeight="1" thickBot="1" x14ac:dyDescent="0.3">
      <c r="A27" s="27"/>
      <c r="B27" s="439"/>
      <c r="C27" s="440"/>
      <c r="D27" s="440"/>
      <c r="E27" s="439"/>
      <c r="F27" s="28"/>
      <c r="G27" s="270"/>
      <c r="H27" s="269"/>
      <c r="I27" s="269"/>
      <c r="J27" s="270"/>
      <c r="K27" s="269"/>
      <c r="L27" s="269"/>
      <c r="M27" s="269"/>
    </row>
    <row r="28" spans="1:13" s="19" customFormat="1" ht="16.5" customHeight="1" thickBot="1" x14ac:dyDescent="0.3">
      <c r="A28" s="635" t="s">
        <v>15</v>
      </c>
      <c r="B28" s="636"/>
      <c r="C28" s="636"/>
      <c r="D28" s="636"/>
      <c r="E28" s="636"/>
      <c r="F28" s="225">
        <f>SUM(F27:F27)</f>
        <v>0</v>
      </c>
      <c r="G28" s="21"/>
      <c r="H28" s="20"/>
      <c r="I28" s="20"/>
      <c r="J28" s="21"/>
      <c r="K28" s="20"/>
      <c r="L28" s="225">
        <f>SUM(L27:L27)</f>
        <v>0</v>
      </c>
      <c r="M28" s="225">
        <f>SUM(M27:M27)</f>
        <v>0</v>
      </c>
    </row>
    <row r="29" spans="1:13" s="19" customFormat="1" ht="16.5" thickBot="1" x14ac:dyDescent="0.3">
      <c r="A29" s="594" t="s">
        <v>18</v>
      </c>
      <c r="B29" s="594"/>
      <c r="C29" s="594"/>
      <c r="D29" s="594"/>
      <c r="E29" s="594"/>
      <c r="F29" s="594"/>
      <c r="G29" s="594"/>
      <c r="H29" s="594"/>
      <c r="I29" s="594"/>
      <c r="J29" s="594"/>
      <c r="K29" s="594"/>
      <c r="L29" s="594"/>
      <c r="M29" s="594"/>
    </row>
    <row r="30" spans="1:13" s="19" customFormat="1" ht="87.75" customHeight="1" thickBot="1" x14ac:dyDescent="0.3">
      <c r="A30" s="719">
        <v>19</v>
      </c>
      <c r="B30" s="716" t="s">
        <v>368</v>
      </c>
      <c r="C30" s="716" t="s">
        <v>409</v>
      </c>
      <c r="D30" s="716" t="s">
        <v>77</v>
      </c>
      <c r="E30" s="716" t="s">
        <v>165</v>
      </c>
      <c r="F30" s="720">
        <v>6</v>
      </c>
      <c r="G30" s="721"/>
      <c r="H30" s="716"/>
      <c r="I30" s="716"/>
      <c r="J30" s="721"/>
      <c r="K30" s="716"/>
      <c r="L30" s="716"/>
      <c r="M30" s="716"/>
    </row>
    <row r="31" spans="1:13" s="163" customFormat="1" ht="27" customHeight="1" x14ac:dyDescent="0.25">
      <c r="A31" s="580" t="s">
        <v>15</v>
      </c>
      <c r="B31" s="581"/>
      <c r="C31" s="581"/>
      <c r="D31" s="582"/>
      <c r="E31" s="47"/>
      <c r="F31" s="224">
        <f>SUM(F30)</f>
        <v>6</v>
      </c>
      <c r="G31" s="46"/>
      <c r="H31" s="47"/>
      <c r="I31" s="47"/>
      <c r="J31" s="46"/>
      <c r="K31" s="47"/>
      <c r="L31" s="224">
        <f>SUM(L30:L30)</f>
        <v>0</v>
      </c>
      <c r="M31" s="224">
        <f>SUM(M30:M30)</f>
        <v>0</v>
      </c>
    </row>
    <row r="32" spans="1:13" s="19" customFormat="1" ht="18" customHeight="1" x14ac:dyDescent="0.3">
      <c r="A32" s="1"/>
      <c r="B32" s="1"/>
      <c r="C32" s="23"/>
      <c r="D32" s="244"/>
      <c r="E32" s="1"/>
      <c r="F32" s="40">
        <f>F31+F28+F25</f>
        <v>118</v>
      </c>
      <c r="G32" s="41"/>
      <c r="H32" s="41"/>
      <c r="I32" s="41"/>
      <c r="J32" s="41"/>
      <c r="K32" s="41"/>
      <c r="L32" s="40">
        <f>L25+L28+L31</f>
        <v>132.30000000000001</v>
      </c>
      <c r="M32" s="40">
        <f>M25+M28+M31</f>
        <v>92.5</v>
      </c>
    </row>
    <row r="33" spans="1:13" s="19" customFormat="1" x14ac:dyDescent="0.25">
      <c r="A33" s="1"/>
      <c r="B33" s="1"/>
      <c r="C33" s="23"/>
      <c r="D33" s="244"/>
      <c r="E33" s="1"/>
      <c r="F33" s="1"/>
      <c r="G33" s="1"/>
      <c r="H33" s="1"/>
      <c r="I33" s="1"/>
      <c r="J33" s="1"/>
      <c r="K33" s="1"/>
      <c r="L33" s="1"/>
      <c r="M33" s="1"/>
    </row>
    <row r="36" spans="1:13" x14ac:dyDescent="0.25">
      <c r="J36" s="24"/>
    </row>
  </sheetData>
  <mergeCells count="7">
    <mergeCell ref="A31:D31"/>
    <mergeCell ref="A1:K1"/>
    <mergeCell ref="A3:M3"/>
    <mergeCell ref="A25:D25"/>
    <mergeCell ref="A26:M26"/>
    <mergeCell ref="A28:E28"/>
    <mergeCell ref="A29:M29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110" zoomScaleNormal="110" workbookViewId="0">
      <pane xSplit="6" ySplit="5" topLeftCell="G18" activePane="bottomRight" state="frozen"/>
      <selection activeCell="C8" sqref="C8"/>
      <selection pane="topRight" activeCell="C8" sqref="C8"/>
      <selection pane="bottomLeft" activeCell="C8" sqref="C8"/>
      <selection pane="bottomRight" activeCell="I20" sqref="I20"/>
    </sheetView>
  </sheetViews>
  <sheetFormatPr defaultColWidth="9.140625" defaultRowHeight="15" x14ac:dyDescent="0.25"/>
  <cols>
    <col min="1" max="1" width="5.42578125" style="1" customWidth="1"/>
    <col min="2" max="2" width="21.5703125" style="474" customWidth="1"/>
    <col min="3" max="3" width="34.28515625" style="23" customWidth="1"/>
    <col min="4" max="4" width="13.85546875" style="244" customWidth="1"/>
    <col min="5" max="5" width="10.7109375" style="11" customWidth="1"/>
    <col min="6" max="6" width="8.28515625" style="1" customWidth="1"/>
    <col min="7" max="7" width="15.28515625" style="246" customWidth="1"/>
    <col min="8" max="8" width="20.140625" style="1" customWidth="1"/>
    <col min="9" max="9" width="14.5703125" style="1" customWidth="1"/>
    <col min="10" max="10" width="15.28515625" style="1" customWidth="1"/>
    <col min="11" max="11" width="14.7109375" style="1" customWidth="1"/>
    <col min="12" max="13" width="10.5703125" style="1" customWidth="1"/>
    <col min="14" max="16384" width="9.140625" style="1"/>
  </cols>
  <sheetData>
    <row r="1" spans="1:14" ht="25.5" x14ac:dyDescent="0.35">
      <c r="A1" s="583" t="s">
        <v>0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4" ht="26.25" x14ac:dyDescent="0.4">
      <c r="A2" s="2"/>
      <c r="B2" s="473"/>
      <c r="C2" s="2"/>
      <c r="D2" s="241"/>
      <c r="E2" s="241"/>
      <c r="F2" s="2"/>
      <c r="G2" s="245"/>
      <c r="H2" s="2"/>
      <c r="I2" s="2"/>
      <c r="J2" s="2"/>
      <c r="K2" s="2"/>
    </row>
    <row r="3" spans="1:14" ht="26.25" x14ac:dyDescent="0.4">
      <c r="A3" s="584" t="s">
        <v>24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4" ht="15.75" thickBot="1" x14ac:dyDescent="0.3">
      <c r="A4" s="3"/>
      <c r="C4" s="4"/>
      <c r="D4" s="242"/>
      <c r="E4" s="242"/>
      <c r="F4" s="5"/>
    </row>
    <row r="5" spans="1:14" ht="32.25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24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</row>
    <row r="6" spans="1:14" s="12" customFormat="1" ht="78" customHeight="1" thickBot="1" x14ac:dyDescent="0.3">
      <c r="A6" s="27">
        <v>1</v>
      </c>
      <c r="B6" s="14" t="s">
        <v>298</v>
      </c>
      <c r="C6" s="14" t="s">
        <v>299</v>
      </c>
      <c r="D6" s="14" t="s">
        <v>59</v>
      </c>
      <c r="E6" s="14" t="s">
        <v>62</v>
      </c>
      <c r="F6" s="28">
        <v>6</v>
      </c>
      <c r="G6" s="277">
        <v>45020</v>
      </c>
      <c r="H6" s="58" t="s">
        <v>451</v>
      </c>
      <c r="I6" s="58" t="s">
        <v>738</v>
      </c>
      <c r="J6" s="277">
        <v>45101</v>
      </c>
      <c r="K6" s="58" t="s">
        <v>437</v>
      </c>
      <c r="L6" s="58">
        <v>9.1999999999999993</v>
      </c>
      <c r="M6" s="555">
        <v>6</v>
      </c>
      <c r="N6" s="150"/>
    </row>
    <row r="7" spans="1:14" s="12" customFormat="1" ht="78" customHeight="1" thickBot="1" x14ac:dyDescent="0.3">
      <c r="A7" s="27">
        <v>2</v>
      </c>
      <c r="B7" s="14" t="s">
        <v>300</v>
      </c>
      <c r="C7" s="14" t="s">
        <v>605</v>
      </c>
      <c r="D7" s="14" t="s">
        <v>59</v>
      </c>
      <c r="E7" s="14" t="s">
        <v>63</v>
      </c>
      <c r="F7" s="28">
        <v>6</v>
      </c>
      <c r="G7" s="271">
        <v>44968</v>
      </c>
      <c r="H7" s="58" t="s">
        <v>640</v>
      </c>
      <c r="I7" s="58" t="s">
        <v>739</v>
      </c>
      <c r="J7" s="277">
        <v>45301</v>
      </c>
      <c r="K7" s="58" t="s">
        <v>437</v>
      </c>
      <c r="L7" s="58">
        <v>8.6</v>
      </c>
      <c r="M7" s="58">
        <v>6.4</v>
      </c>
      <c r="N7" s="150"/>
    </row>
    <row r="8" spans="1:14" s="12" customFormat="1" ht="78" customHeight="1" thickBot="1" x14ac:dyDescent="0.3">
      <c r="A8" s="27">
        <v>3</v>
      </c>
      <c r="B8" s="14" t="s">
        <v>301</v>
      </c>
      <c r="C8" s="14" t="s">
        <v>302</v>
      </c>
      <c r="D8" s="14" t="s">
        <v>59</v>
      </c>
      <c r="E8" s="14" t="s">
        <v>64</v>
      </c>
      <c r="F8" s="28">
        <v>6</v>
      </c>
      <c r="G8" s="271">
        <v>45028</v>
      </c>
      <c r="H8" s="58" t="s">
        <v>473</v>
      </c>
      <c r="I8" s="58" t="s">
        <v>641</v>
      </c>
      <c r="J8" s="277">
        <v>45105</v>
      </c>
      <c r="K8" s="58" t="s">
        <v>437</v>
      </c>
      <c r="L8" s="58">
        <v>8.6999999999999993</v>
      </c>
      <c r="M8" s="58">
        <v>6.1</v>
      </c>
      <c r="N8" s="150"/>
    </row>
    <row r="9" spans="1:14" s="12" customFormat="1" ht="97.5" customHeight="1" thickBot="1" x14ac:dyDescent="0.3">
      <c r="A9" s="27">
        <v>4</v>
      </c>
      <c r="B9" s="14" t="s">
        <v>136</v>
      </c>
      <c r="C9" s="14" t="s">
        <v>463</v>
      </c>
      <c r="D9" s="14" t="s">
        <v>59</v>
      </c>
      <c r="E9" s="14" t="s">
        <v>65</v>
      </c>
      <c r="F9" s="28">
        <v>10</v>
      </c>
      <c r="G9" s="271">
        <v>45065</v>
      </c>
      <c r="H9" s="58" t="s">
        <v>531</v>
      </c>
      <c r="I9" s="58" t="s">
        <v>532</v>
      </c>
      <c r="J9" s="277">
        <v>45114</v>
      </c>
      <c r="K9" s="58" t="s">
        <v>437</v>
      </c>
      <c r="L9" s="58">
        <v>13</v>
      </c>
      <c r="M9" s="58">
        <v>9</v>
      </c>
      <c r="N9" s="150"/>
    </row>
    <row r="10" spans="1:14" s="12" customFormat="1" ht="78" customHeight="1" thickBot="1" x14ac:dyDescent="0.3">
      <c r="A10" s="27">
        <v>5</v>
      </c>
      <c r="B10" s="14" t="s">
        <v>301</v>
      </c>
      <c r="C10" s="14" t="s">
        <v>303</v>
      </c>
      <c r="D10" s="14" t="s">
        <v>59</v>
      </c>
      <c r="E10" s="14" t="s">
        <v>170</v>
      </c>
      <c r="F10" s="28">
        <v>6</v>
      </c>
      <c r="G10" s="271">
        <v>45211</v>
      </c>
      <c r="H10" s="58" t="s">
        <v>624</v>
      </c>
      <c r="I10" s="58" t="s">
        <v>649</v>
      </c>
      <c r="J10" s="277">
        <v>45281</v>
      </c>
      <c r="K10" s="58" t="s">
        <v>437</v>
      </c>
      <c r="L10" s="58">
        <v>9.4</v>
      </c>
      <c r="M10" s="58">
        <v>6.7</v>
      </c>
      <c r="N10" s="150"/>
    </row>
    <row r="11" spans="1:14" s="12" customFormat="1" ht="78" customHeight="1" thickBot="1" x14ac:dyDescent="0.3">
      <c r="A11" s="27">
        <v>6</v>
      </c>
      <c r="B11" s="14" t="s">
        <v>304</v>
      </c>
      <c r="C11" s="14" t="s">
        <v>305</v>
      </c>
      <c r="D11" s="14" t="s">
        <v>59</v>
      </c>
      <c r="E11" s="14" t="s">
        <v>171</v>
      </c>
      <c r="F11" s="28">
        <v>6</v>
      </c>
      <c r="G11" s="277">
        <v>45275</v>
      </c>
      <c r="H11" s="58" t="s">
        <v>675</v>
      </c>
      <c r="I11" s="58" t="s">
        <v>740</v>
      </c>
      <c r="J11" s="277">
        <v>45338</v>
      </c>
      <c r="K11" s="58" t="s">
        <v>437</v>
      </c>
      <c r="L11" s="58">
        <v>7.2</v>
      </c>
      <c r="M11" s="58">
        <v>5</v>
      </c>
      <c r="N11" s="150"/>
    </row>
    <row r="12" spans="1:14" s="12" customFormat="1" ht="78" customHeight="1" thickBot="1" x14ac:dyDescent="0.3">
      <c r="A12" s="27">
        <v>7</v>
      </c>
      <c r="B12" s="14" t="s">
        <v>306</v>
      </c>
      <c r="C12" s="14" t="s">
        <v>307</v>
      </c>
      <c r="D12" s="14" t="s">
        <v>59</v>
      </c>
      <c r="E12" s="14" t="s">
        <v>172</v>
      </c>
      <c r="F12" s="28">
        <v>10</v>
      </c>
      <c r="G12" s="271">
        <v>44964</v>
      </c>
      <c r="H12" s="58" t="s">
        <v>431</v>
      </c>
      <c r="I12" s="58" t="s">
        <v>543</v>
      </c>
      <c r="J12" s="277">
        <v>45028</v>
      </c>
      <c r="K12" s="58" t="s">
        <v>437</v>
      </c>
      <c r="L12" s="58">
        <v>14</v>
      </c>
      <c r="M12" s="58">
        <v>10.5</v>
      </c>
      <c r="N12" s="150"/>
    </row>
    <row r="13" spans="1:14" s="12" customFormat="1" ht="78" customHeight="1" thickBot="1" x14ac:dyDescent="0.3">
      <c r="A13" s="27">
        <v>8</v>
      </c>
      <c r="B13" s="14" t="s">
        <v>308</v>
      </c>
      <c r="C13" s="14" t="s">
        <v>309</v>
      </c>
      <c r="D13" s="14" t="s">
        <v>59</v>
      </c>
      <c r="E13" s="14" t="s">
        <v>173</v>
      </c>
      <c r="F13" s="28">
        <v>6</v>
      </c>
      <c r="G13" s="271">
        <v>45096</v>
      </c>
      <c r="H13" s="58" t="s">
        <v>533</v>
      </c>
      <c r="I13" s="58" t="s">
        <v>534</v>
      </c>
      <c r="J13" s="277">
        <v>45114</v>
      </c>
      <c r="K13" s="58" t="s">
        <v>437</v>
      </c>
      <c r="L13" s="58">
        <v>6.2</v>
      </c>
      <c r="M13" s="58">
        <v>5</v>
      </c>
      <c r="N13" s="150"/>
    </row>
    <row r="14" spans="1:14" s="12" customFormat="1" ht="78" customHeight="1" thickBot="1" x14ac:dyDescent="0.3">
      <c r="A14" s="27">
        <v>9</v>
      </c>
      <c r="B14" s="14" t="s">
        <v>310</v>
      </c>
      <c r="C14" s="14" t="s">
        <v>311</v>
      </c>
      <c r="D14" s="14" t="s">
        <v>71</v>
      </c>
      <c r="E14" s="14" t="s">
        <v>174</v>
      </c>
      <c r="F14" s="28">
        <v>6</v>
      </c>
      <c r="G14" s="271">
        <v>45149</v>
      </c>
      <c r="H14" s="58" t="s">
        <v>576</v>
      </c>
      <c r="I14" s="58" t="s">
        <v>577</v>
      </c>
      <c r="J14" s="277"/>
      <c r="K14" s="58"/>
      <c r="L14" s="58">
        <v>8.6</v>
      </c>
      <c r="M14" s="58">
        <v>6.2</v>
      </c>
      <c r="N14" s="150"/>
    </row>
    <row r="15" spans="1:14" s="12" customFormat="1" ht="78" customHeight="1" thickBot="1" x14ac:dyDescent="0.3">
      <c r="A15" s="27">
        <v>10</v>
      </c>
      <c r="B15" s="14" t="s">
        <v>312</v>
      </c>
      <c r="C15" s="14" t="s">
        <v>313</v>
      </c>
      <c r="D15" s="14" t="s">
        <v>59</v>
      </c>
      <c r="E15" s="14" t="s">
        <v>175</v>
      </c>
      <c r="F15" s="28">
        <v>8</v>
      </c>
      <c r="G15" s="271">
        <v>45201</v>
      </c>
      <c r="H15" s="58" t="s">
        <v>623</v>
      </c>
      <c r="I15" s="58" t="s">
        <v>668</v>
      </c>
      <c r="J15" s="277">
        <v>45317</v>
      </c>
      <c r="K15" s="58" t="s">
        <v>437</v>
      </c>
      <c r="L15" s="58">
        <v>11.5</v>
      </c>
      <c r="M15" s="58">
        <v>8.8000000000000007</v>
      </c>
      <c r="N15" s="150"/>
    </row>
    <row r="16" spans="1:14" s="12" customFormat="1" ht="16.5" thickBot="1" x14ac:dyDescent="0.3">
      <c r="A16" s="25"/>
      <c r="B16" s="481"/>
      <c r="C16" s="138"/>
      <c r="D16" s="138"/>
      <c r="E16" s="27"/>
      <c r="F16" s="28"/>
      <c r="G16" s="152"/>
      <c r="H16" s="25"/>
      <c r="I16" s="25"/>
      <c r="J16" s="151"/>
      <c r="K16" s="25"/>
      <c r="L16" s="25"/>
      <c r="M16" s="25"/>
      <c r="N16" s="150"/>
    </row>
    <row r="17" spans="1:14" s="12" customFormat="1" ht="16.5" thickBot="1" x14ac:dyDescent="0.3">
      <c r="A17" s="638" t="s">
        <v>15</v>
      </c>
      <c r="B17" s="639"/>
      <c r="C17" s="639"/>
      <c r="D17" s="639"/>
      <c r="E17" s="640"/>
      <c r="F17" s="159">
        <f>SUM(F6:F16)</f>
        <v>70</v>
      </c>
      <c r="G17" s="152"/>
      <c r="H17" s="25"/>
      <c r="I17" s="25"/>
      <c r="J17" s="151"/>
      <c r="K17" s="25"/>
      <c r="L17" s="160">
        <f>SUM(L6:L16)</f>
        <v>96.399999999999991</v>
      </c>
      <c r="M17" s="160">
        <f>SUM(M6:M16)</f>
        <v>69.7</v>
      </c>
      <c r="N17" s="150"/>
    </row>
    <row r="18" spans="1:14" s="12" customFormat="1" ht="16.5" thickBot="1" x14ac:dyDescent="0.3">
      <c r="A18" s="609" t="s">
        <v>16</v>
      </c>
      <c r="B18" s="610"/>
      <c r="C18" s="610"/>
      <c r="D18" s="610"/>
      <c r="E18" s="610"/>
      <c r="F18" s="610"/>
      <c r="G18" s="610"/>
      <c r="H18" s="610"/>
      <c r="I18" s="610"/>
      <c r="J18" s="610"/>
      <c r="K18" s="610"/>
      <c r="L18" s="610"/>
      <c r="M18" s="611"/>
      <c r="N18" s="150"/>
    </row>
    <row r="19" spans="1:14" s="12" customFormat="1" ht="156" customHeight="1" thickBot="1" x14ac:dyDescent="0.3">
      <c r="A19" s="27">
        <v>15</v>
      </c>
      <c r="B19" s="14" t="s">
        <v>297</v>
      </c>
      <c r="C19" s="14" t="s">
        <v>637</v>
      </c>
      <c r="D19" s="14" t="s">
        <v>66</v>
      </c>
      <c r="E19" s="14" t="s">
        <v>167</v>
      </c>
      <c r="F19" s="28">
        <v>12</v>
      </c>
      <c r="G19" s="727">
        <v>45252</v>
      </c>
      <c r="H19" s="27" t="s">
        <v>642</v>
      </c>
      <c r="I19" s="27" t="s">
        <v>653</v>
      </c>
      <c r="J19" s="216">
        <v>45288</v>
      </c>
      <c r="K19" s="25" t="s">
        <v>437</v>
      </c>
      <c r="L19" s="160">
        <v>17.2</v>
      </c>
      <c r="M19" s="160">
        <v>14.3</v>
      </c>
      <c r="N19" s="150"/>
    </row>
    <row r="20" spans="1:14" s="12" customFormat="1" ht="35.25" customHeight="1" thickBot="1" x14ac:dyDescent="0.3">
      <c r="A20" s="27">
        <v>16</v>
      </c>
      <c r="B20" s="14"/>
      <c r="C20" s="14"/>
      <c r="D20" s="14"/>
      <c r="E20" s="14"/>
      <c r="F20" s="28"/>
      <c r="G20" s="727"/>
      <c r="H20" s="27"/>
      <c r="I20" s="27"/>
      <c r="J20" s="216"/>
      <c r="K20" s="25"/>
      <c r="L20" s="160"/>
      <c r="M20" s="160"/>
      <c r="N20" s="150"/>
    </row>
    <row r="21" spans="1:14" ht="16.5" thickBot="1" x14ac:dyDescent="0.3">
      <c r="A21" s="637" t="s">
        <v>15</v>
      </c>
      <c r="B21" s="637"/>
      <c r="C21" s="637"/>
      <c r="D21" s="637"/>
      <c r="E21" s="222"/>
      <c r="F21" s="159">
        <f>SUM(F19:F20)</f>
        <v>12</v>
      </c>
      <c r="G21" s="248"/>
      <c r="H21" s="223"/>
      <c r="I21" s="223"/>
      <c r="J21" s="223"/>
      <c r="K21" s="223"/>
      <c r="L21" s="159">
        <f>SUM(L19:L20)</f>
        <v>17.2</v>
      </c>
      <c r="M21" s="159">
        <f>SUM(M19:M20)</f>
        <v>14.3</v>
      </c>
      <c r="N21" s="158"/>
    </row>
    <row r="22" spans="1:14" s="444" customFormat="1" ht="16.5" thickBot="1" x14ac:dyDescent="0.3">
      <c r="A22" s="594" t="s">
        <v>18</v>
      </c>
      <c r="B22" s="594"/>
      <c r="C22" s="594"/>
      <c r="D22" s="594"/>
      <c r="E22" s="594"/>
      <c r="F22" s="594"/>
      <c r="G22" s="594"/>
      <c r="H22" s="594"/>
      <c r="I22" s="594"/>
      <c r="J22" s="594"/>
      <c r="K22" s="594"/>
      <c r="L22" s="594"/>
      <c r="M22" s="594"/>
    </row>
    <row r="23" spans="1:14" s="444" customFormat="1" ht="10.5" customHeight="1" thickBot="1" x14ac:dyDescent="0.3">
      <c r="A23" s="289"/>
      <c r="B23" s="475"/>
      <c r="C23" s="440"/>
      <c r="D23" s="440"/>
      <c r="E23" s="439"/>
      <c r="F23" s="28"/>
      <c r="G23" s="278"/>
      <c r="H23" s="49"/>
      <c r="I23" s="49"/>
      <c r="J23" s="278"/>
      <c r="K23" s="49"/>
      <c r="L23" s="49"/>
      <c r="M23" s="49"/>
      <c r="N23" s="457"/>
    </row>
    <row r="24" spans="1:14" s="19" customFormat="1" ht="15.75" x14ac:dyDescent="0.25">
      <c r="A24" s="612" t="s">
        <v>15</v>
      </c>
      <c r="B24" s="613"/>
      <c r="C24" s="613"/>
      <c r="D24" s="614"/>
      <c r="E24" s="243"/>
      <c r="F24" s="39">
        <f>SUM(F23:F23)</f>
        <v>0</v>
      </c>
      <c r="G24" s="46"/>
      <c r="H24" s="47"/>
      <c r="I24" s="47"/>
      <c r="J24" s="46"/>
      <c r="K24" s="47"/>
      <c r="L24" s="39">
        <f>SUM(L23:L23)</f>
        <v>0</v>
      </c>
      <c r="M24" s="39">
        <f>SUM(M23:M23)</f>
        <v>0</v>
      </c>
    </row>
    <row r="25" spans="1:14" ht="18.75" x14ac:dyDescent="0.3">
      <c r="F25" s="40">
        <f>F17+F24+F21</f>
        <v>82</v>
      </c>
      <c r="G25" s="249"/>
      <c r="H25" s="41"/>
      <c r="I25" s="41"/>
      <c r="J25" s="41"/>
      <c r="K25" s="41"/>
      <c r="L25" s="40">
        <f>L24+L21+L17</f>
        <v>113.6</v>
      </c>
      <c r="M25" s="40">
        <f>M21+M24+M17</f>
        <v>84</v>
      </c>
    </row>
    <row r="29" spans="1:14" x14ac:dyDescent="0.25">
      <c r="J29" s="24"/>
    </row>
  </sheetData>
  <mergeCells count="7">
    <mergeCell ref="A24:D24"/>
    <mergeCell ref="A1:K1"/>
    <mergeCell ref="A3:M3"/>
    <mergeCell ref="A21:D21"/>
    <mergeCell ref="A22:M22"/>
    <mergeCell ref="A17:E17"/>
    <mergeCell ref="A18:M18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50" workbookViewId="0">
      <pane xSplit="6" ySplit="5" topLeftCell="G18" activePane="bottomRight" state="frozen"/>
      <selection activeCell="C8" sqref="C8"/>
      <selection pane="topRight" activeCell="C8" sqref="C8"/>
      <selection pane="bottomLeft" activeCell="C8" sqref="C8"/>
      <selection pane="bottomRight" activeCell="F10" sqref="F10"/>
    </sheetView>
  </sheetViews>
  <sheetFormatPr defaultColWidth="9.140625" defaultRowHeight="15" x14ac:dyDescent="0.25"/>
  <cols>
    <col min="1" max="1" width="5.42578125" style="1" customWidth="1"/>
    <col min="2" max="2" width="22.28515625" style="1" customWidth="1"/>
    <col min="3" max="3" width="34.85546875" style="23" customWidth="1"/>
    <col min="4" max="4" width="14.85546875" style="1" customWidth="1"/>
    <col min="5" max="6" width="10.7109375" style="1" customWidth="1"/>
    <col min="7" max="7" width="15.28515625" style="1" customWidth="1"/>
    <col min="8" max="8" width="18.28515625" style="1" customWidth="1"/>
    <col min="9" max="9" width="18" style="1" customWidth="1"/>
    <col min="10" max="10" width="11.5703125" style="1" customWidth="1"/>
    <col min="11" max="11" width="14.7109375" style="1" customWidth="1"/>
    <col min="12" max="12" width="10.5703125" style="259" customWidth="1"/>
    <col min="13" max="13" width="10.5703125" style="1" customWidth="1"/>
    <col min="14" max="16384" width="9.140625" style="1"/>
  </cols>
  <sheetData>
    <row r="1" spans="1:14" ht="25.5" x14ac:dyDescent="0.35">
      <c r="A1" s="641" t="s">
        <v>0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</row>
    <row r="2" spans="1:14" ht="26.25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26.25" x14ac:dyDescent="0.4">
      <c r="A3" s="584" t="s">
        <v>26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</row>
    <row r="4" spans="1:14" ht="15.75" thickBot="1" x14ac:dyDescent="0.3">
      <c r="A4" s="3"/>
      <c r="C4" s="4"/>
      <c r="D4" s="4"/>
      <c r="E4" s="4"/>
      <c r="F4" s="5"/>
    </row>
    <row r="5" spans="1:14" ht="51" customHeight="1" thickBot="1" x14ac:dyDescent="0.3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266" t="s">
        <v>13</v>
      </c>
      <c r="M5" s="7" t="s">
        <v>14</v>
      </c>
    </row>
    <row r="6" spans="1:14" s="443" customFormat="1" ht="90.75" customHeight="1" thickBot="1" x14ac:dyDescent="0.3">
      <c r="A6" s="27">
        <v>1</v>
      </c>
      <c r="B6" s="14" t="s">
        <v>327</v>
      </c>
      <c r="C6" s="14" t="s">
        <v>328</v>
      </c>
      <c r="D6" s="14" t="s">
        <v>59</v>
      </c>
      <c r="E6" s="14" t="s">
        <v>176</v>
      </c>
      <c r="F6" s="28">
        <v>6.5</v>
      </c>
      <c r="G6" s="458">
        <v>45280</v>
      </c>
      <c r="H6" s="9" t="s">
        <v>682</v>
      </c>
      <c r="I6" s="10" t="s">
        <v>700</v>
      </c>
      <c r="J6" s="10">
        <v>45351</v>
      </c>
      <c r="K6" s="10" t="s">
        <v>437</v>
      </c>
      <c r="L6" s="235">
        <v>6.2</v>
      </c>
      <c r="M6" s="9">
        <v>6</v>
      </c>
    </row>
    <row r="7" spans="1:14" s="443" customFormat="1" ht="105" customHeight="1" thickBot="1" x14ac:dyDescent="0.3">
      <c r="A7" s="49">
        <v>2</v>
      </c>
      <c r="B7" s="14" t="s">
        <v>329</v>
      </c>
      <c r="C7" s="14" t="s">
        <v>330</v>
      </c>
      <c r="D7" s="14" t="s">
        <v>59</v>
      </c>
      <c r="E7" s="14" t="s">
        <v>177</v>
      </c>
      <c r="F7" s="28">
        <v>10</v>
      </c>
      <c r="G7" s="458">
        <v>45226</v>
      </c>
      <c r="H7" s="9" t="s">
        <v>644</v>
      </c>
      <c r="I7" s="9" t="s">
        <v>708</v>
      </c>
      <c r="J7" s="10">
        <v>45356</v>
      </c>
      <c r="K7" s="10" t="s">
        <v>437</v>
      </c>
      <c r="L7" s="235">
        <v>14.6</v>
      </c>
      <c r="M7" s="9">
        <v>10.7</v>
      </c>
    </row>
    <row r="8" spans="1:14" s="443" customFormat="1" ht="90.75" customHeight="1" thickBot="1" x14ac:dyDescent="0.3">
      <c r="A8" s="716">
        <v>3</v>
      </c>
      <c r="B8" s="716" t="s">
        <v>322</v>
      </c>
      <c r="C8" s="716" t="s">
        <v>331</v>
      </c>
      <c r="D8" s="716" t="s">
        <v>59</v>
      </c>
      <c r="E8" s="716" t="s">
        <v>178</v>
      </c>
      <c r="F8" s="722">
        <v>6</v>
      </c>
      <c r="G8" s="721"/>
      <c r="H8" s="728"/>
      <c r="I8" s="728"/>
      <c r="J8" s="729"/>
      <c r="K8" s="729"/>
      <c r="L8" s="730"/>
      <c r="M8" s="728"/>
    </row>
    <row r="9" spans="1:14" s="443" customFormat="1" ht="90.75" customHeight="1" thickBot="1" x14ac:dyDescent="0.3">
      <c r="A9" s="27">
        <v>4</v>
      </c>
      <c r="B9" s="14" t="s">
        <v>20</v>
      </c>
      <c r="C9" s="14" t="s">
        <v>332</v>
      </c>
      <c r="D9" s="14" t="s">
        <v>59</v>
      </c>
      <c r="E9" s="14" t="s">
        <v>179</v>
      </c>
      <c r="F9" s="29">
        <v>10</v>
      </c>
      <c r="G9" s="10">
        <v>45286</v>
      </c>
      <c r="H9" s="9" t="s">
        <v>663</v>
      </c>
      <c r="I9" s="9" t="s">
        <v>664</v>
      </c>
      <c r="J9" s="10"/>
      <c r="K9" s="10"/>
      <c r="L9" s="235">
        <v>10.199999999999999</v>
      </c>
      <c r="M9" s="235">
        <v>8</v>
      </c>
    </row>
    <row r="10" spans="1:14" s="443" customFormat="1" ht="90.75" customHeight="1" thickBot="1" x14ac:dyDescent="0.3">
      <c r="A10" s="716">
        <v>5</v>
      </c>
      <c r="B10" s="716" t="s">
        <v>333</v>
      </c>
      <c r="C10" s="716" t="s">
        <v>334</v>
      </c>
      <c r="D10" s="716" t="s">
        <v>59</v>
      </c>
      <c r="E10" s="716" t="s">
        <v>180</v>
      </c>
      <c r="F10" s="722">
        <v>8</v>
      </c>
      <c r="G10" s="721"/>
      <c r="H10" s="716"/>
      <c r="I10" s="716"/>
      <c r="J10" s="721"/>
      <c r="K10" s="721"/>
      <c r="L10" s="722"/>
      <c r="M10" s="716"/>
      <c r="N10" s="459"/>
    </row>
    <row r="11" spans="1:14" s="443" customFormat="1" ht="90.75" customHeight="1" thickBot="1" x14ac:dyDescent="0.3">
      <c r="A11" s="14">
        <v>6</v>
      </c>
      <c r="B11" s="14" t="s">
        <v>335</v>
      </c>
      <c r="C11" s="14" t="s">
        <v>336</v>
      </c>
      <c r="D11" s="14" t="s">
        <v>59</v>
      </c>
      <c r="E11" s="14" t="s">
        <v>181</v>
      </c>
      <c r="F11" s="28">
        <v>8</v>
      </c>
      <c r="G11" s="63">
        <v>45069</v>
      </c>
      <c r="H11" s="14" t="s">
        <v>501</v>
      </c>
      <c r="I11" s="14" t="s">
        <v>741</v>
      </c>
      <c r="J11" s="63">
        <v>45346</v>
      </c>
      <c r="K11" s="63" t="s">
        <v>437</v>
      </c>
      <c r="L11" s="29">
        <v>10.199999999999999</v>
      </c>
      <c r="M11" s="14">
        <v>7.2</v>
      </c>
    </row>
    <row r="12" spans="1:14" s="443" customFormat="1" ht="90.75" customHeight="1" thickBot="1" x14ac:dyDescent="0.3">
      <c r="A12" s="14">
        <v>7</v>
      </c>
      <c r="B12" s="14" t="s">
        <v>337</v>
      </c>
      <c r="C12" s="14" t="s">
        <v>338</v>
      </c>
      <c r="D12" s="14" t="s">
        <v>59</v>
      </c>
      <c r="E12" s="14" t="s">
        <v>182</v>
      </c>
      <c r="F12" s="28">
        <v>8</v>
      </c>
      <c r="G12" s="63">
        <v>45064</v>
      </c>
      <c r="H12" s="14" t="s">
        <v>479</v>
      </c>
      <c r="I12" s="14" t="s">
        <v>530</v>
      </c>
      <c r="J12" s="63">
        <v>45113</v>
      </c>
      <c r="K12" s="63" t="s">
        <v>437</v>
      </c>
      <c r="L12" s="29">
        <v>10.3</v>
      </c>
      <c r="M12" s="556">
        <v>7.3</v>
      </c>
    </row>
    <row r="13" spans="1:14" s="443" customFormat="1" ht="90.75" customHeight="1" thickBot="1" x14ac:dyDescent="0.3">
      <c r="A13" s="14">
        <v>8</v>
      </c>
      <c r="B13" s="14" t="s">
        <v>339</v>
      </c>
      <c r="C13" s="14" t="s">
        <v>340</v>
      </c>
      <c r="D13" s="14" t="s">
        <v>59</v>
      </c>
      <c r="E13" s="14" t="s">
        <v>183</v>
      </c>
      <c r="F13" s="29">
        <v>8.5</v>
      </c>
      <c r="G13" s="458">
        <v>45159</v>
      </c>
      <c r="H13" s="14" t="s">
        <v>584</v>
      </c>
      <c r="I13" s="14" t="s">
        <v>742</v>
      </c>
      <c r="J13" s="63">
        <v>45618</v>
      </c>
      <c r="K13" s="14" t="s">
        <v>437</v>
      </c>
      <c r="L13" s="29">
        <v>10.7</v>
      </c>
      <c r="M13" s="14">
        <v>8.1999999999999993</v>
      </c>
    </row>
    <row r="14" spans="1:14" s="12" customFormat="1" ht="16.5" thickBot="1" x14ac:dyDescent="0.3">
      <c r="A14" s="460"/>
      <c r="B14" s="137"/>
      <c r="C14" s="138"/>
      <c r="D14" s="138"/>
      <c r="E14" s="289"/>
      <c r="F14" s="28"/>
      <c r="G14" s="36"/>
      <c r="H14" s="15"/>
      <c r="I14" s="207"/>
      <c r="J14" s="56"/>
      <c r="K14" s="56"/>
      <c r="L14" s="250"/>
      <c r="M14" s="15"/>
    </row>
    <row r="15" spans="1:14" ht="15.75" x14ac:dyDescent="0.25">
      <c r="A15" s="595" t="s">
        <v>15</v>
      </c>
      <c r="B15" s="596"/>
      <c r="C15" s="596"/>
      <c r="D15" s="597"/>
      <c r="E15" s="32"/>
      <c r="F15" s="44">
        <f>SUM(F6:F14)</f>
        <v>65</v>
      </c>
      <c r="G15" s="33"/>
      <c r="H15" s="34"/>
      <c r="I15" s="34"/>
      <c r="J15" s="34"/>
      <c r="K15" s="34"/>
      <c r="L15" s="44">
        <f>SUM(L6:L13)</f>
        <v>62.2</v>
      </c>
      <c r="M15" s="44">
        <f>SUM(M6:M14)</f>
        <v>47.399999999999991</v>
      </c>
    </row>
    <row r="16" spans="1:14" ht="16.5" thickBot="1" x14ac:dyDescent="0.3">
      <c r="A16" s="598" t="s">
        <v>16</v>
      </c>
      <c r="B16" s="599"/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600"/>
    </row>
    <row r="17" spans="1:13" s="443" customFormat="1" ht="91.5" customHeight="1" thickBot="1" x14ac:dyDescent="0.3">
      <c r="A17" s="27">
        <v>9</v>
      </c>
      <c r="B17" s="14" t="s">
        <v>322</v>
      </c>
      <c r="C17" s="14" t="s">
        <v>323</v>
      </c>
      <c r="D17" s="14" t="s">
        <v>66</v>
      </c>
      <c r="E17" s="14" t="s">
        <v>92</v>
      </c>
      <c r="F17" s="28">
        <v>12</v>
      </c>
      <c r="G17" s="63">
        <v>45117</v>
      </c>
      <c r="H17" s="9" t="s">
        <v>564</v>
      </c>
      <c r="I17" s="9" t="s">
        <v>743</v>
      </c>
      <c r="J17" s="10">
        <v>45562</v>
      </c>
      <c r="K17" s="10" t="s">
        <v>437</v>
      </c>
      <c r="L17" s="235">
        <v>14.8</v>
      </c>
      <c r="M17" s="9">
        <v>12</v>
      </c>
    </row>
    <row r="18" spans="1:13" s="19" customFormat="1" ht="16.5" customHeight="1" thickBot="1" x14ac:dyDescent="0.3">
      <c r="A18" s="592" t="s">
        <v>15</v>
      </c>
      <c r="B18" s="593"/>
      <c r="C18" s="593"/>
      <c r="D18" s="593"/>
      <c r="E18" s="593"/>
      <c r="F18" s="42">
        <f ca="1">SUM(F17:F21)</f>
        <v>19</v>
      </c>
      <c r="G18" s="21"/>
      <c r="H18" s="20"/>
      <c r="I18" s="20"/>
      <c r="J18" s="21"/>
      <c r="K18" s="20"/>
      <c r="L18" s="42">
        <f>SUM(L17)</f>
        <v>14.8</v>
      </c>
      <c r="M18" s="42">
        <f>SUM(M17)</f>
        <v>12</v>
      </c>
    </row>
    <row r="19" spans="1:13" s="19" customFormat="1" ht="16.5" thickBot="1" x14ac:dyDescent="0.3">
      <c r="A19" s="594" t="s">
        <v>18</v>
      </c>
      <c r="B19" s="594"/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4"/>
    </row>
    <row r="20" spans="1:13" s="19" customFormat="1" ht="16.5" thickBot="1" x14ac:dyDescent="0.3">
      <c r="A20" s="8"/>
      <c r="B20" s="35"/>
      <c r="C20" s="208"/>
      <c r="D20" s="57"/>
      <c r="E20" s="27"/>
      <c r="F20" s="28"/>
      <c r="G20" s="181"/>
      <c r="H20" s="181"/>
      <c r="I20" s="52"/>
      <c r="J20" s="181"/>
      <c r="K20" s="52"/>
      <c r="L20" s="53"/>
      <c r="M20" s="52"/>
    </row>
    <row r="21" spans="1:13" s="446" customFormat="1" ht="91.5" customHeight="1" thickBot="1" x14ac:dyDescent="0.3">
      <c r="A21" s="27">
        <v>10</v>
      </c>
      <c r="B21" s="14" t="s">
        <v>324</v>
      </c>
      <c r="C21" s="14" t="s">
        <v>325</v>
      </c>
      <c r="D21" s="14" t="s">
        <v>77</v>
      </c>
      <c r="E21" s="14" t="s">
        <v>107</v>
      </c>
      <c r="F21" s="50">
        <v>7</v>
      </c>
      <c r="G21" s="270">
        <v>45286</v>
      </c>
      <c r="H21" s="269" t="s">
        <v>681</v>
      </c>
      <c r="I21" s="269" t="s">
        <v>744</v>
      </c>
      <c r="J21" s="270" t="s">
        <v>745</v>
      </c>
      <c r="K21" s="269" t="s">
        <v>437</v>
      </c>
      <c r="L21" s="284">
        <v>8.6999999999999993</v>
      </c>
      <c r="M21" s="269">
        <v>7.6</v>
      </c>
    </row>
    <row r="22" spans="1:13" s="444" customFormat="1" ht="104.25" customHeight="1" thickBot="1" x14ac:dyDescent="0.3">
      <c r="A22" s="14">
        <v>11</v>
      </c>
      <c r="B22" s="14" t="s">
        <v>326</v>
      </c>
      <c r="C22" s="14" t="s">
        <v>410</v>
      </c>
      <c r="D22" s="14" t="s">
        <v>77</v>
      </c>
      <c r="E22" s="14" t="s">
        <v>127</v>
      </c>
      <c r="F22" s="30">
        <v>10</v>
      </c>
      <c r="G22" s="181">
        <v>45035</v>
      </c>
      <c r="H22" s="181" t="s">
        <v>478</v>
      </c>
      <c r="I22" s="52" t="s">
        <v>556</v>
      </c>
      <c r="J22" s="181">
        <v>45115</v>
      </c>
      <c r="K22" s="52" t="s">
        <v>437</v>
      </c>
      <c r="L22" s="53">
        <v>17.100000000000001</v>
      </c>
      <c r="M22" s="52">
        <v>14.8</v>
      </c>
    </row>
    <row r="23" spans="1:13" s="19" customFormat="1" ht="16.5" thickBot="1" x14ac:dyDescent="0.3">
      <c r="A23" s="38"/>
      <c r="B23" s="135"/>
      <c r="C23" s="136"/>
      <c r="D23" s="136"/>
      <c r="E23" s="49"/>
      <c r="F23" s="50"/>
      <c r="G23" s="45"/>
      <c r="H23" s="16"/>
      <c r="I23" s="16"/>
      <c r="J23" s="45"/>
      <c r="K23" s="16"/>
      <c r="L23" s="267"/>
      <c r="M23" s="16"/>
    </row>
    <row r="24" spans="1:13" s="19" customFormat="1" ht="15.75" x14ac:dyDescent="0.25">
      <c r="A24" s="612" t="s">
        <v>15</v>
      </c>
      <c r="B24" s="613"/>
      <c r="C24" s="613"/>
      <c r="D24" s="614"/>
      <c r="E24" s="22"/>
      <c r="F24" s="39">
        <f>SUM(F20:F23)</f>
        <v>17</v>
      </c>
      <c r="G24" s="46"/>
      <c r="H24" s="47"/>
      <c r="I24" s="47"/>
      <c r="J24" s="46"/>
      <c r="K24" s="47"/>
      <c r="L24" s="39">
        <f>SUM(L21:L22)</f>
        <v>25.8</v>
      </c>
      <c r="M24" s="39">
        <f>SUM(M21:M23)</f>
        <v>22.4</v>
      </c>
    </row>
    <row r="25" spans="1:13" ht="18.75" x14ac:dyDescent="0.3">
      <c r="F25" s="40">
        <f ca="1">F24+F18+F15</f>
        <v>94</v>
      </c>
      <c r="G25" s="41"/>
      <c r="H25" s="41"/>
      <c r="I25" s="41"/>
      <c r="J25" s="41"/>
      <c r="K25" s="41"/>
      <c r="L25" s="40">
        <f>L24+L18+L15</f>
        <v>102.80000000000001</v>
      </c>
      <c r="M25" s="40">
        <f>M24+M18+M15</f>
        <v>81.799999999999983</v>
      </c>
    </row>
    <row r="29" spans="1:13" x14ac:dyDescent="0.25">
      <c r="J29" s="24"/>
    </row>
  </sheetData>
  <mergeCells count="7">
    <mergeCell ref="A24:D24"/>
    <mergeCell ref="A1:K1"/>
    <mergeCell ref="A3:M3"/>
    <mergeCell ref="A15:D15"/>
    <mergeCell ref="A16:M16"/>
    <mergeCell ref="A18:E18"/>
    <mergeCell ref="A19:M19"/>
  </mergeCells>
  <pageMargins left="0.82677165354330717" right="0.1968503937007874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12</vt:i4>
      </vt:variant>
    </vt:vector>
  </HeadingPairs>
  <TitlesOfParts>
    <vt:vector size="29" baseType="lpstr">
      <vt:lpstr>СФ</vt:lpstr>
      <vt:lpstr>ППФ</vt:lpstr>
      <vt:lpstr>ФКиИ</vt:lpstr>
      <vt:lpstr>ФФКиС</vt:lpstr>
      <vt:lpstr>ФЕНМиТ</vt:lpstr>
      <vt:lpstr>ГФ</vt:lpstr>
      <vt:lpstr>ЭФ</vt:lpstr>
      <vt:lpstr>ФСиЭ</vt:lpstr>
      <vt:lpstr>ФЭиУ</vt:lpstr>
      <vt:lpstr>ЮФ</vt:lpstr>
      <vt:lpstr>ИФФ</vt:lpstr>
      <vt:lpstr>РЦИО</vt:lpstr>
      <vt:lpstr>ВУЦ</vt:lpstr>
      <vt:lpstr>Общ. ун-т</vt:lpstr>
      <vt:lpstr>ГТК</vt:lpstr>
      <vt:lpstr>Вне ПЛАНА</vt:lpstr>
      <vt:lpstr>ИТОГО</vt:lpstr>
      <vt:lpstr>'Вне ПЛАНА'!Заголовки_для_печати</vt:lpstr>
      <vt:lpstr>ГФ!Заголовки_для_печати</vt:lpstr>
      <vt:lpstr>ИФФ!Заголовки_для_печати</vt:lpstr>
      <vt:lpstr>'Общ. ун-т'!Заголовки_для_печати</vt:lpstr>
      <vt:lpstr>ППФ!Заголовки_для_печати</vt:lpstr>
      <vt:lpstr>СФ!Заголовки_для_печати</vt:lpstr>
      <vt:lpstr>ФЕНМиТ!Заголовки_для_печати</vt:lpstr>
      <vt:lpstr>ФСиЭ!Заголовки_для_печати</vt:lpstr>
      <vt:lpstr>ФФКиС!Заголовки_для_печати</vt:lpstr>
      <vt:lpstr>ФЭиУ!Заголовки_для_печати</vt:lpstr>
      <vt:lpstr>ЭФ!Заголовки_для_печати</vt:lpstr>
      <vt:lpstr>ЮФ!Заголовки_для_печати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Зенкова Галина Алексеевна</dc:creator>
  <cp:lastModifiedBy>Яковлева Людмила Константиновна</cp:lastModifiedBy>
  <cp:lastPrinted>2024-03-18T23:34:27Z</cp:lastPrinted>
  <dcterms:created xsi:type="dcterms:W3CDTF">2018-01-10T04:26:22Z</dcterms:created>
  <dcterms:modified xsi:type="dcterms:W3CDTF">2024-03-19T02:20:09Z</dcterms:modified>
</cp:coreProperties>
</file>